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730" windowHeight="10035" activeTab="2"/>
  </bookViews>
  <sheets>
    <sheet name="Notice d'utilisation" sheetId="6" r:id="rId1"/>
    <sheet name="Methode 1 Déficit financement" sheetId="1" r:id="rId2"/>
    <sheet name="Méthode 2 Recettes prévis." sheetId="8" r:id="rId3"/>
  </sheets>
  <definedNames>
    <definedName name="_ftnref1" localSheetId="0">'Notice d''utilisation'!#REF!</definedName>
  </definedNames>
  <calcPr calcId="145621"/>
</workbook>
</file>

<file path=xl/calcChain.xml><?xml version="1.0" encoding="utf-8"?>
<calcChain xmlns="http://schemas.openxmlformats.org/spreadsheetml/2006/main">
  <c r="N53" i="1" l="1"/>
  <c r="O33" i="1"/>
  <c r="O34" i="1"/>
  <c r="O35" i="1"/>
  <c r="O36" i="1"/>
  <c r="O37" i="1"/>
  <c r="O38" i="1"/>
  <c r="O39" i="1"/>
  <c r="O40" i="1"/>
  <c r="O41" i="1"/>
  <c r="O42" i="1"/>
  <c r="O43" i="1"/>
  <c r="O44" i="1"/>
  <c r="O45" i="1"/>
  <c r="O46" i="1"/>
  <c r="O47" i="1"/>
  <c r="O48" i="1"/>
  <c r="O49" i="1"/>
  <c r="O50" i="1"/>
  <c r="O51" i="1"/>
  <c r="O52" i="1"/>
  <c r="N33" i="1"/>
  <c r="N34" i="1"/>
  <c r="N35" i="1"/>
  <c r="N36" i="1"/>
  <c r="N37" i="1"/>
  <c r="N38" i="1"/>
  <c r="N39" i="1"/>
  <c r="N40" i="1"/>
  <c r="N41" i="1"/>
  <c r="N42" i="1"/>
  <c r="N43" i="1"/>
  <c r="N44" i="1"/>
  <c r="N45" i="1"/>
  <c r="N46" i="1"/>
  <c r="N47" i="1"/>
  <c r="N48" i="1"/>
  <c r="N49" i="1"/>
  <c r="N50" i="1"/>
  <c r="N51" i="1"/>
  <c r="N52" i="1"/>
  <c r="K33" i="1"/>
  <c r="K34" i="1"/>
  <c r="K35" i="1"/>
  <c r="K36" i="1"/>
  <c r="K37" i="1"/>
  <c r="K38" i="1"/>
  <c r="K39" i="1"/>
  <c r="K40" i="1"/>
  <c r="K41" i="1"/>
  <c r="K42" i="1"/>
  <c r="K43" i="1"/>
  <c r="K44" i="1"/>
  <c r="K45" i="1"/>
  <c r="K46" i="1"/>
  <c r="K47" i="1"/>
  <c r="K48" i="1"/>
  <c r="K49" i="1"/>
  <c r="K50" i="1"/>
  <c r="K51" i="1"/>
  <c r="K52" i="1"/>
  <c r="H31" i="1"/>
  <c r="H32" i="1"/>
  <c r="H33" i="1"/>
  <c r="H34" i="1"/>
  <c r="H35" i="1"/>
  <c r="H36" i="1"/>
  <c r="H37" i="1"/>
  <c r="H38" i="1"/>
  <c r="H39" i="1"/>
  <c r="H40" i="1"/>
  <c r="H41" i="1"/>
  <c r="H42" i="1"/>
  <c r="H43" i="1"/>
  <c r="H44" i="1"/>
  <c r="H45" i="1"/>
  <c r="H46" i="1"/>
  <c r="H47" i="1"/>
  <c r="H48" i="1"/>
  <c r="H49" i="1"/>
  <c r="H50" i="1"/>
  <c r="H51" i="1"/>
  <c r="H52" i="1"/>
  <c r="E33" i="1"/>
  <c r="E34" i="1"/>
  <c r="E35" i="1"/>
  <c r="E36" i="1"/>
  <c r="E37" i="1"/>
  <c r="E38" i="1"/>
  <c r="E39" i="1"/>
  <c r="E40" i="1"/>
  <c r="E41" i="1"/>
  <c r="E42" i="1"/>
  <c r="E43" i="1"/>
  <c r="E44" i="1"/>
  <c r="E45" i="1"/>
  <c r="E46" i="1"/>
  <c r="E47" i="1"/>
  <c r="E48" i="1"/>
  <c r="E49" i="1"/>
  <c r="E50" i="1"/>
  <c r="E51" i="1"/>
  <c r="E52" i="1"/>
  <c r="M33" i="1"/>
  <c r="M34" i="1"/>
  <c r="M35" i="1"/>
  <c r="M36" i="1"/>
  <c r="M37" i="1"/>
  <c r="M38" i="1"/>
  <c r="M39" i="1" s="1"/>
  <c r="M40" i="1" s="1"/>
  <c r="M41" i="1" s="1"/>
  <c r="M42" i="1" s="1"/>
  <c r="M43" i="1" s="1"/>
  <c r="M44" i="1" s="1"/>
  <c r="M45" i="1" s="1"/>
  <c r="M46" i="1" s="1"/>
  <c r="M47" i="1" s="1"/>
  <c r="M48" i="1" s="1"/>
  <c r="M49" i="1" s="1"/>
  <c r="M50" i="1" s="1"/>
  <c r="M51" i="1" s="1"/>
  <c r="M52" i="1" s="1"/>
  <c r="J33" i="1"/>
  <c r="J34" i="1" s="1"/>
  <c r="J35" i="1" s="1"/>
  <c r="J36" i="1" s="1"/>
  <c r="J37" i="1" s="1"/>
  <c r="J38" i="1" s="1"/>
  <c r="J39" i="1" s="1"/>
  <c r="J40" i="1" s="1"/>
  <c r="J41" i="1" s="1"/>
  <c r="J42" i="1" s="1"/>
  <c r="J43" i="1" s="1"/>
  <c r="J44" i="1" s="1"/>
  <c r="J45" i="1" s="1"/>
  <c r="J46" i="1" s="1"/>
  <c r="J47" i="1" s="1"/>
  <c r="J48" i="1" s="1"/>
  <c r="J49" i="1" s="1"/>
  <c r="J50" i="1" s="1"/>
  <c r="J51" i="1" s="1"/>
  <c r="J52" i="1" s="1"/>
  <c r="G33" i="1"/>
  <c r="G34" i="1"/>
  <c r="G35" i="1"/>
  <c r="G36" i="1"/>
  <c r="G37" i="1"/>
  <c r="G38" i="1"/>
  <c r="G39" i="1" s="1"/>
  <c r="G40" i="1" s="1"/>
  <c r="G41" i="1" s="1"/>
  <c r="G42" i="1" s="1"/>
  <c r="G43" i="1" s="1"/>
  <c r="G44" i="1" s="1"/>
  <c r="G45" i="1" s="1"/>
  <c r="G46" i="1" s="1"/>
  <c r="G47" i="1" s="1"/>
  <c r="G48" i="1" s="1"/>
  <c r="G49" i="1" s="1"/>
  <c r="G50" i="1" s="1"/>
  <c r="G51" i="1" s="1"/>
  <c r="G52" i="1" s="1"/>
  <c r="D33" i="1"/>
  <c r="D34" i="1" s="1"/>
  <c r="D35" i="1" s="1"/>
  <c r="D36" i="1" s="1"/>
  <c r="D37" i="1" s="1"/>
  <c r="D38" i="1" s="1"/>
  <c r="D39" i="1" s="1"/>
  <c r="D40" i="1" s="1"/>
  <c r="D41" i="1" s="1"/>
  <c r="D42" i="1" s="1"/>
  <c r="D43" i="1" s="1"/>
  <c r="D44" i="1" s="1"/>
  <c r="D45" i="1" s="1"/>
  <c r="D46" i="1" s="1"/>
  <c r="D47" i="1" s="1"/>
  <c r="D48" i="1" s="1"/>
  <c r="D49" i="1" s="1"/>
  <c r="D50" i="1" s="1"/>
  <c r="D51" i="1" s="1"/>
  <c r="D52" i="1" s="1"/>
  <c r="O32" i="1"/>
  <c r="C22" i="8" l="1"/>
  <c r="C23" i="8" s="1"/>
  <c r="B24" i="1"/>
  <c r="B25" i="1" s="1"/>
  <c r="B26" i="1" s="1"/>
  <c r="B27" i="1" s="1"/>
  <c r="B28" i="1" s="1"/>
  <c r="B29" i="1" s="1"/>
  <c r="B30" i="1" s="1"/>
  <c r="B31" i="1" s="1"/>
  <c r="B32" i="1" l="1"/>
  <c r="B33" i="1" s="1"/>
  <c r="B34" i="1" s="1"/>
  <c r="B35" i="1" s="1"/>
  <c r="B36" i="1" s="1"/>
  <c r="B37" i="1" s="1"/>
  <c r="B38" i="1" s="1"/>
  <c r="B39" i="1" s="1"/>
  <c r="B40" i="1" s="1"/>
  <c r="B41" i="1" s="1"/>
  <c r="B42" i="1" s="1"/>
  <c r="B43" i="1" s="1"/>
  <c r="B44" i="1" s="1"/>
  <c r="B45" i="1" s="1"/>
  <c r="B46" i="1" s="1"/>
  <c r="B47" i="1" s="1"/>
  <c r="B48" i="1" s="1"/>
  <c r="B49" i="1" s="1"/>
  <c r="B50" i="1" s="1"/>
  <c r="B51" i="1" s="1"/>
  <c r="B52" i="1" s="1"/>
  <c r="L22" i="8"/>
  <c r="L23" i="8"/>
  <c r="L21" i="8"/>
  <c r="L24" i="8" s="1"/>
  <c r="F24" i="8"/>
  <c r="H24" i="8"/>
  <c r="J24" i="8"/>
  <c r="D24" i="8"/>
  <c r="N23" i="8" l="1"/>
  <c r="N22" i="8"/>
  <c r="N21" i="8"/>
  <c r="N24" i="8" l="1"/>
  <c r="E57" i="1"/>
  <c r="D23" i="1" s="1"/>
  <c r="H54" i="1" l="1"/>
  <c r="K54" i="1"/>
  <c r="N54" i="1"/>
  <c r="E54" i="1"/>
  <c r="E23" i="1"/>
  <c r="G23" i="1"/>
  <c r="H23" i="1" s="1"/>
  <c r="J23" i="1"/>
  <c r="J24" i="1" s="1"/>
  <c r="M23" i="1"/>
  <c r="N23" i="1" s="1"/>
  <c r="O23" i="1"/>
  <c r="D24" i="1"/>
  <c r="D25" i="1" s="1"/>
  <c r="E25" i="1" s="1"/>
  <c r="O24" i="1"/>
  <c r="O25" i="1"/>
  <c r="O26" i="1"/>
  <c r="O27" i="1"/>
  <c r="O28" i="1"/>
  <c r="O29" i="1"/>
  <c r="O30" i="1"/>
  <c r="L53" i="1"/>
  <c r="I53" i="1"/>
  <c r="F53" i="1"/>
  <c r="C53" i="1"/>
  <c r="G70" i="1" s="1"/>
  <c r="O31" i="1"/>
  <c r="K23" i="1" l="1"/>
  <c r="G24" i="1"/>
  <c r="E24" i="1"/>
  <c r="K24" i="1"/>
  <c r="J25" i="1"/>
  <c r="K25" i="1" s="1"/>
  <c r="D26" i="1"/>
  <c r="M24" i="1"/>
  <c r="O53" i="1"/>
  <c r="G25" i="1" l="1"/>
  <c r="H24" i="1"/>
  <c r="J26" i="1"/>
  <c r="J27" i="1" s="1"/>
  <c r="N24" i="1"/>
  <c r="M25" i="1"/>
  <c r="D27" i="1"/>
  <c r="E26" i="1"/>
  <c r="K26" i="1" l="1"/>
  <c r="H25" i="1"/>
  <c r="G26" i="1"/>
  <c r="N25" i="1"/>
  <c r="M26" i="1"/>
  <c r="K27" i="1"/>
  <c r="J28" i="1"/>
  <c r="E27" i="1"/>
  <c r="D28" i="1"/>
  <c r="H26" i="1" l="1"/>
  <c r="G27" i="1"/>
  <c r="M27" i="1"/>
  <c r="N26" i="1"/>
  <c r="D29" i="1"/>
  <c r="E28" i="1"/>
  <c r="K28" i="1"/>
  <c r="J29" i="1"/>
  <c r="G28" i="1" l="1"/>
  <c r="H27" i="1"/>
  <c r="K29" i="1"/>
  <c r="J30" i="1"/>
  <c r="K30" i="1" s="1"/>
  <c r="E29" i="1"/>
  <c r="D30" i="1"/>
  <c r="E30" i="1" s="1"/>
  <c r="N27" i="1"/>
  <c r="M28" i="1"/>
  <c r="G29" i="1" l="1"/>
  <c r="H28" i="1"/>
  <c r="M29" i="1"/>
  <c r="N28" i="1"/>
  <c r="D31" i="1"/>
  <c r="D32" i="1" s="1"/>
  <c r="E32" i="1" l="1"/>
  <c r="H29" i="1"/>
  <c r="G30" i="1"/>
  <c r="H30" i="1" s="1"/>
  <c r="N29" i="1"/>
  <c r="M30" i="1"/>
  <c r="N30" i="1" s="1"/>
  <c r="E31" i="1"/>
  <c r="G31" i="1" l="1"/>
  <c r="G32" i="1" s="1"/>
  <c r="M31" i="1"/>
  <c r="M32" i="1" s="1"/>
  <c r="J31" i="1"/>
  <c r="J32" i="1" s="1"/>
  <c r="K32" i="1" l="1"/>
  <c r="N32" i="1"/>
  <c r="K31" i="1"/>
  <c r="N31" i="1"/>
  <c r="E53" i="1" l="1"/>
  <c r="G63" i="1" s="1"/>
  <c r="H53" i="1" l="1"/>
  <c r="K53" i="1"/>
  <c r="G64" i="1" l="1"/>
  <c r="G65" i="1" s="1"/>
  <c r="O54" i="1"/>
  <c r="G72" i="1" l="1"/>
  <c r="G73" i="1" s="1"/>
  <c r="G79" i="1" s="1"/>
  <c r="G81" i="1" s="1"/>
</calcChain>
</file>

<file path=xl/comments1.xml><?xml version="1.0" encoding="utf-8"?>
<comments xmlns="http://schemas.openxmlformats.org/spreadsheetml/2006/main">
  <authors>
    <author>cra</author>
  </authors>
  <commentList>
    <comment ref="C21" authorId="0">
      <text>
        <r>
          <rPr>
            <b/>
            <sz val="9"/>
            <color indexed="81"/>
            <rFont val="Tahoma"/>
            <family val="2"/>
          </rPr>
          <t>cra:</t>
        </r>
        <r>
          <rPr>
            <sz val="9"/>
            <color indexed="81"/>
            <rFont val="Tahoma"/>
            <family val="2"/>
          </rPr>
          <t xml:space="preserve">
Renseigner ici l'année 1 du projet (ex. : 2015)</t>
        </r>
      </text>
    </comment>
  </commentList>
</comments>
</file>

<file path=xl/sharedStrings.xml><?xml version="1.0" encoding="utf-8"?>
<sst xmlns="http://schemas.openxmlformats.org/spreadsheetml/2006/main" count="107" uniqueCount="86">
  <si>
    <t>Coûts d'investissements</t>
  </si>
  <si>
    <t>quotient d'actualisation</t>
  </si>
  <si>
    <t>Coûts d'exploitation</t>
  </si>
  <si>
    <t>Recettes</t>
  </si>
  <si>
    <t>Valeur Résiduelle</t>
  </si>
  <si>
    <t>Flux de trésorerie net</t>
  </si>
  <si>
    <t>Total</t>
  </si>
  <si>
    <t>Etape n°1 : Calcul des valeurs actualisées</t>
  </si>
  <si>
    <t>Intitulé de l'opération :</t>
  </si>
  <si>
    <t>Numéro SYNERGIE :</t>
  </si>
  <si>
    <t>Nom de l'employé :</t>
  </si>
  <si>
    <t>Fonction de l'employé :</t>
  </si>
  <si>
    <t>Nom et fonction du responsable :</t>
  </si>
  <si>
    <t>Période</t>
  </si>
  <si>
    <t>Valeur résiduelle</t>
  </si>
  <si>
    <t>Année</t>
  </si>
  <si>
    <t>Investissement</t>
  </si>
  <si>
    <t xml:space="preserve">                  Taux d'actualisation =</t>
  </si>
  <si>
    <t>dont coût total éligible (CTE)</t>
  </si>
  <si>
    <t>Coût d'investissement actualisé (CIA)</t>
  </si>
  <si>
    <t>Recettes nettes actualisées (RNA)</t>
  </si>
  <si>
    <t>Coût d'investissement total (CIT)</t>
  </si>
  <si>
    <t>Taux de déficit de financement (TDF)</t>
  </si>
  <si>
    <t>Déficit de financement</t>
  </si>
  <si>
    <t>Coût global du projet, dépenses inéligibles comprises (valeur non actualisée)</t>
  </si>
  <si>
    <t>Dépenses éligibles uniquement (valeur non actualisée)</t>
  </si>
  <si>
    <t xml:space="preserve">Coût global du projet, dépenses inéligibles comprises (valeur actualisée) </t>
  </si>
  <si>
    <t>Taux max. FEDER</t>
  </si>
  <si>
    <t>Contribution maximale FEDER</t>
  </si>
  <si>
    <t>TDF=DF/CIA</t>
  </si>
  <si>
    <t>Assiette éligible à retenir (AER)</t>
  </si>
  <si>
    <t>Terminologie UE</t>
  </si>
  <si>
    <t>EC = Eligible cost</t>
  </si>
  <si>
    <t xml:space="preserve">Recettes actualisées + Valeur résiduelle actualisée - Coûts actualisés d'exploitation </t>
  </si>
  <si>
    <t>DNR (« discounted net revenue » )</t>
  </si>
  <si>
    <t>DIC (« discounted investment cost »)</t>
  </si>
  <si>
    <t>Max EE (« maximum eligible expenditure ») est le montant maximum des dépenses éligibles</t>
  </si>
  <si>
    <t>R = Max EE/DIC</t>
  </si>
  <si>
    <t>Assiette éligible (AE)</t>
  </si>
  <si>
    <t>DA= Decision amount = EC*R</t>
  </si>
  <si>
    <t>AE  = CTExTDF</t>
  </si>
  <si>
    <t>Deficit de financement (DF)</t>
  </si>
  <si>
    <t>DF = CIA-RNA</t>
  </si>
  <si>
    <t>Minimum entre DF et AE</t>
  </si>
  <si>
    <t>Etape n°2 : Calcul du déficit de financement (DF) sur l'ensemble du projet</t>
  </si>
  <si>
    <t>Etape n°3 : Calcul de l'assiette éligible (AE) sur la partie du projet cofinancée</t>
  </si>
  <si>
    <t>Etape n°4 : Calcul de l'assiette à retenir (AER) et de la contribution maximale FEDER</t>
  </si>
  <si>
    <t>IMPORTANT : L'assiette éligible à retenir (AER) ne peut être supérieure au déficit de financement.                                                                                                                 En d'autres termes, si AE&gt;DF, l'assiette éligible retenue sera égale à DF (voir étape n°4)</t>
  </si>
  <si>
    <t>(Article 61 du règlement 1303/2013)</t>
  </si>
  <si>
    <t>(Article 65 du règlement 1303/2013)</t>
  </si>
  <si>
    <t>Données prévisionnelles</t>
  </si>
  <si>
    <t>Recettes nettes</t>
  </si>
  <si>
    <t>valeur actualisée à l'année 1</t>
  </si>
  <si>
    <t>Vérification calcul VAN (fonction EXCEL)</t>
  </si>
  <si>
    <t xml:space="preserve">   Si changement de taux, modifier uniquement la cellule E47</t>
  </si>
  <si>
    <t>Comment remplir le tableau des recettes ?</t>
  </si>
  <si>
    <t>Pour connaître la méthode à appliquer dans votre cas, reportez-vous au diagramme suivant :</t>
  </si>
  <si>
    <t>Quelle période retenir ?</t>
  </si>
  <si>
    <t>Exploitation                                                                                                                                          (hors amortissement et frais financiers)</t>
  </si>
  <si>
    <t>Taux d'intervention maximal du FEDER (cf. Guide du porteur)</t>
  </si>
  <si>
    <t>Taux FEDER x AER</t>
  </si>
  <si>
    <t>Pourquoi actualiser les recettes nettes ?</t>
  </si>
  <si>
    <t>Principe général : prendre en compte les recettes nettes générées par l'opération</t>
  </si>
  <si>
    <t>L'autorité de gestion tient compte du montant des recettes nettes générées par l'opération au cours de sa mise en œuvre et, le cas échéant, après son achèvement.</t>
  </si>
  <si>
    <t>Recettes nettes = Recettes brutes - charges d'exploitation + valeur résiduelle de l'investissement</t>
  </si>
  <si>
    <r>
      <t>La</t>
    </r>
    <r>
      <rPr>
        <b/>
        <sz val="11"/>
        <color theme="1"/>
        <rFont val="Calibri"/>
        <family val="2"/>
        <scheme val="minor"/>
      </rPr>
      <t xml:space="preserve"> valeur résiduelle</t>
    </r>
    <r>
      <rPr>
        <sz val="11"/>
        <color theme="1"/>
        <rFont val="Calibri"/>
        <family val="2"/>
        <scheme val="minor"/>
      </rPr>
      <t xml:space="preserve"> de l'investissement correspond à la valeur du bien à la fin de la période d'amortissement. </t>
    </r>
  </si>
  <si>
    <r>
      <rPr>
        <sz val="12"/>
        <color theme="1"/>
        <rFont val="Calibri"/>
        <family val="2"/>
      </rPr>
      <t>→</t>
    </r>
    <r>
      <rPr>
        <sz val="12"/>
        <color theme="1"/>
        <rFont val="Calibri"/>
        <family val="2"/>
        <scheme val="minor"/>
      </rPr>
      <t>Si vous êtes concerné par cette méthode, veuillez remplir les champs bleus de l'onglet "Méthode 2 Recettes prévis."</t>
    </r>
  </si>
  <si>
    <t>Le principe de l'actualisation tient compte du fait qu'un euro d'aujourd'hui n'a pas la même valeur qu'un euro de demain. Il permet de traduire en une seule valeur "actuelle" l'ensemble des flux liés à l'investissement. Le calcul du déficit de financement consiste à déduire cette valeur actuelle du coût d'investissement.</t>
  </si>
  <si>
    <t>→Si vous êtes concerné par cette méthode, veuillez remplir les champs bleus de l'onglet "Méthode 1 Déficit financement"</t>
  </si>
  <si>
    <r>
      <t xml:space="preserve">A noter : Cette annexe </t>
    </r>
    <r>
      <rPr>
        <b/>
        <u/>
        <sz val="11"/>
        <color rgb="FFFF0000"/>
        <rFont val="Century Gothic"/>
        <family val="2"/>
      </rPr>
      <t>ne concerne pas</t>
    </r>
    <r>
      <rPr>
        <b/>
        <sz val="11"/>
        <color rgb="FFFF0000"/>
        <rFont val="Century Gothic"/>
        <family val="2"/>
      </rPr>
      <t xml:space="preserve"> les opérations encadrées par un régime d'aide d'Etat                                                                   ou dont le coût total éligible est inférieur ou égal à 50 000 € </t>
    </r>
  </si>
  <si>
    <r>
      <t xml:space="preserve">La </t>
    </r>
    <r>
      <rPr>
        <b/>
        <sz val="14"/>
        <color theme="1"/>
        <rFont val="Calibri"/>
        <family val="2"/>
        <scheme val="minor"/>
      </rPr>
      <t>méthode 2</t>
    </r>
    <r>
      <rPr>
        <sz val="14"/>
        <color theme="1"/>
        <rFont val="Calibri"/>
        <family val="2"/>
        <scheme val="minor"/>
      </rPr>
      <t xml:space="preserve"> consiste à déclarer le montant prévisionnel des recettes nettes qui seront perçues </t>
    </r>
    <r>
      <rPr>
        <u/>
        <sz val="14"/>
        <color theme="1"/>
        <rFont val="Calibri"/>
        <family val="2"/>
        <scheme val="minor"/>
      </rPr>
      <t>pendant la durée de l'opération</t>
    </r>
    <r>
      <rPr>
        <sz val="14"/>
        <color theme="1"/>
        <rFont val="Calibri"/>
        <family val="2"/>
        <scheme val="minor"/>
      </rPr>
      <t xml:space="preserve"> (soit maximum 3 ans)</t>
    </r>
  </si>
  <si>
    <t>Cette annexe permet le calcul des recettes nettes générées par la mise en œuvre d'une opération. La méthode à utiliser pour effectuer ce calcul dépend du coût total éligible de l'opération et de la durée des recettes générées.</t>
  </si>
  <si>
    <r>
      <rPr>
        <u/>
        <sz val="14"/>
        <color theme="1"/>
        <rFont val="Calibri"/>
        <family val="2"/>
        <scheme val="minor"/>
      </rPr>
      <t>A noter</t>
    </r>
    <r>
      <rPr>
        <sz val="14"/>
        <color theme="1"/>
        <rFont val="Calibri"/>
        <family val="2"/>
        <scheme val="minor"/>
      </rPr>
      <t xml:space="preserve"> : La période de mise en œuvre de l'opération est celle inscrite dans la convention FEDER. Elle n'excède jamais trois années.</t>
    </r>
  </si>
  <si>
    <t xml:space="preserve">La Commission européenne préconise un taux de 4%. Le calcul des montants actualisés s'effectue automatiquement lorsque les champs bleus sont remplis. </t>
  </si>
  <si>
    <t>La durée à retenir est déterminée en fonction du secteur d'invetissement et de la durée d'amortissement du bien (cf. recommandations sectorielles dans le guide du porteur).  La période d'amortissement du bien est généralement estimée par les services comptables de votre structure afin de prendre en compte l'investissement et sa dépréciation dans les comptes annuels. La durée retenue par vos services devra être dûment justifiée sur la base de documents comptables et techniques probants.</t>
  </si>
  <si>
    <t>Quelle que soit la méthode qui s'applique à votre opération, seuls les champs bleus doivent être renseignés</t>
  </si>
  <si>
    <r>
      <t xml:space="preserve">Les </t>
    </r>
    <r>
      <rPr>
        <b/>
        <sz val="11"/>
        <color theme="1"/>
        <rFont val="Calibri"/>
        <family val="2"/>
        <scheme val="minor"/>
      </rPr>
      <t>charges d'exploitation</t>
    </r>
    <r>
      <rPr>
        <sz val="11"/>
        <color theme="1"/>
        <rFont val="Calibri"/>
        <family val="2"/>
        <scheme val="minor"/>
      </rPr>
      <t xml:space="preserve"> correspondent à l'ensemble des charges d'exploitations, hors frais d'amortisement et frais financiers. Il s'agit des frais d’exploitation (frais fixes et variables) et des coûts de remplacement du matériel à faible durée de vie assurant le fonctionnement technique de l’opération.</t>
    </r>
  </si>
  <si>
    <r>
      <t>Les</t>
    </r>
    <r>
      <rPr>
        <b/>
        <sz val="11"/>
        <color theme="1"/>
        <rFont val="Calibri"/>
        <family val="2"/>
        <scheme val="minor"/>
      </rPr>
      <t xml:space="preserve"> recettes brutes </t>
    </r>
    <r>
      <rPr>
        <sz val="11"/>
        <color theme="1"/>
        <rFont val="Calibri"/>
        <family val="2"/>
        <scheme val="minor"/>
      </rPr>
      <t>correspondent à l'ensemble des recettes générées par l'opération. Il s'agit des redevances directement supportées par les utilisateurs pour l'utilisation de l'infrastructure, des recettes issues de la vente ou de la location de terrains ou de bâtiments, et des paiements effectués en contrepartie de services.</t>
    </r>
  </si>
  <si>
    <r>
      <t xml:space="preserve">La </t>
    </r>
    <r>
      <rPr>
        <b/>
        <sz val="14"/>
        <color theme="1"/>
        <rFont val="Calibri"/>
        <family val="2"/>
        <scheme val="minor"/>
      </rPr>
      <t>méthode 1</t>
    </r>
    <r>
      <rPr>
        <sz val="14"/>
        <color theme="1"/>
        <rFont val="Calibri"/>
        <family val="2"/>
        <scheme val="minor"/>
      </rPr>
      <t xml:space="preserve"> repose sur l'actualisation des recettes nettes qui seront perçues </t>
    </r>
    <r>
      <rPr>
        <u/>
        <sz val="14"/>
        <color theme="1"/>
        <rFont val="Calibri"/>
        <family val="2"/>
        <scheme val="minor"/>
      </rPr>
      <t>pendant et après la mise en œuvre de l'opération</t>
    </r>
    <r>
      <rPr>
        <sz val="14"/>
        <color theme="1"/>
        <rFont val="Calibri"/>
        <family val="2"/>
        <scheme val="minor"/>
      </rPr>
      <t>.</t>
    </r>
  </si>
  <si>
    <t xml:space="preserve">A remplir si le coût total éligible de l'opération n'excède pas 1 million d'€  et dépasse 50 000€                                                                                                                    et si l'opération génère des recettes nettes pendant sa mise en œuvre </t>
  </si>
  <si>
    <t>Quel est le taux d'actualisation ?</t>
  </si>
  <si>
    <t xml:space="preserve">Méthode 1 : Estimation du déficit de financement                                                                                          </t>
  </si>
  <si>
    <t>Annexe 5 : Recettes nettes                                                                                                                                                              Programmation FEDER Massif central 2014-2020</t>
  </si>
  <si>
    <t xml:space="preserve">Méthode 2 : Tableau des recettes prévisionnelles </t>
  </si>
  <si>
    <t xml:space="preserve">  A remplir si le coût total éligible de l'opération excède 1 million d'€                                                                                                                                                                      et si l'opération génère des recettes nettes après sa mise en œuvre</t>
  </si>
  <si>
    <t>Recettes brutes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</si>
</sst>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3" formatCode="_-* #,##0.00\ _€_-;\-* #,##0.00\ _€_-;_-* &quot;-&quot;??\ _€_-;_-@_-"/>
    <numFmt numFmtId="164" formatCode="#,##0.0000000&quot; €&quot;;[Red]\-#,##0.0000000&quot; €&quot;"/>
    <numFmt numFmtId="165" formatCode="#,##0.00\ &quot;€&quot;"/>
  </numFmts>
  <fonts count="37" x14ac:knownFonts="1">
    <font>
      <sz val="11"/>
      <color theme="1"/>
      <name val="Calibri"/>
      <family val="2"/>
      <scheme val="minor"/>
    </font>
    <font>
      <sz val="11"/>
      <color theme="1"/>
      <name val="Calibri"/>
      <family val="2"/>
      <scheme val="minor"/>
    </font>
    <font>
      <sz val="11"/>
      <name val="Arial"/>
      <family val="2"/>
    </font>
    <font>
      <sz val="26"/>
      <name val="Century Gothic"/>
      <family val="2"/>
    </font>
    <font>
      <sz val="11"/>
      <name val="Century Gothic"/>
      <family val="2"/>
    </font>
    <font>
      <sz val="9"/>
      <name val="Century Gothic"/>
      <family val="2"/>
    </font>
    <font>
      <b/>
      <sz val="14"/>
      <color indexed="9"/>
      <name val="Century Gothic"/>
      <family val="2"/>
    </font>
    <font>
      <b/>
      <sz val="9"/>
      <name val="Century Gothic"/>
      <family val="2"/>
    </font>
    <font>
      <i/>
      <sz val="11"/>
      <name val="Century Gothic"/>
      <family val="2"/>
    </font>
    <font>
      <b/>
      <sz val="12"/>
      <color indexed="48"/>
      <name val="Century Gothic"/>
      <family val="2"/>
    </font>
    <font>
      <sz val="9"/>
      <color indexed="48"/>
      <name val="Century Gothic"/>
      <family val="2"/>
    </font>
    <font>
      <b/>
      <sz val="10"/>
      <name val="Century Gothic"/>
      <family val="2"/>
    </font>
    <font>
      <b/>
      <sz val="8"/>
      <name val="Century Gothic"/>
      <family val="2"/>
    </font>
    <font>
      <b/>
      <sz val="9"/>
      <color rgb="FFFF0000"/>
      <name val="Century Gothic"/>
      <family val="2"/>
    </font>
    <font>
      <b/>
      <sz val="11"/>
      <color rgb="FFFF0000"/>
      <name val="Century Gothic"/>
      <family val="2"/>
    </font>
    <font>
      <b/>
      <sz val="11"/>
      <color theme="1"/>
      <name val="Calibri"/>
      <family val="2"/>
      <scheme val="minor"/>
    </font>
    <font>
      <b/>
      <sz val="10"/>
      <color rgb="FFFF0000"/>
      <name val="Century Gothic"/>
      <family val="2"/>
    </font>
    <font>
      <sz val="11"/>
      <color rgb="FFFF0000"/>
      <name val="Century Gothic"/>
      <family val="2"/>
    </font>
    <font>
      <sz val="10"/>
      <name val="Century Gothic"/>
      <family val="2"/>
    </font>
    <font>
      <b/>
      <sz val="11"/>
      <color indexed="48"/>
      <name val="Century Gothic"/>
      <family val="2"/>
    </font>
    <font>
      <b/>
      <sz val="11"/>
      <color indexed="9"/>
      <name val="Century Gothic"/>
      <family val="2"/>
    </font>
    <font>
      <b/>
      <sz val="11"/>
      <name val="Century Gothic"/>
      <family val="2"/>
    </font>
    <font>
      <sz val="9"/>
      <color indexed="81"/>
      <name val="Tahoma"/>
      <family val="2"/>
    </font>
    <font>
      <b/>
      <sz val="9"/>
      <color indexed="81"/>
      <name val="Tahoma"/>
      <family val="2"/>
    </font>
    <font>
      <i/>
      <sz val="9"/>
      <name val="Century Gothic"/>
      <family val="2"/>
    </font>
    <font>
      <b/>
      <i/>
      <sz val="9"/>
      <name val="Century Gothic"/>
      <family val="2"/>
    </font>
    <font>
      <sz val="14"/>
      <color theme="1"/>
      <name val="Calibri"/>
      <family val="2"/>
      <scheme val="minor"/>
    </font>
    <font>
      <sz val="14"/>
      <name val="Calibri"/>
      <family val="2"/>
      <scheme val="minor"/>
    </font>
    <font>
      <sz val="12"/>
      <color theme="1"/>
      <name val="Calibri"/>
      <family val="2"/>
      <scheme val="minor"/>
    </font>
    <font>
      <b/>
      <sz val="12"/>
      <color theme="1"/>
      <name val="Calibri"/>
      <family val="2"/>
      <scheme val="minor"/>
    </font>
    <font>
      <sz val="12"/>
      <color theme="1"/>
      <name val="Calibri"/>
      <family val="2"/>
    </font>
    <font>
      <b/>
      <sz val="12"/>
      <name val="Arial"/>
      <family val="2"/>
    </font>
    <font>
      <b/>
      <sz val="14"/>
      <color theme="1"/>
      <name val="Calibri"/>
      <family val="2"/>
      <scheme val="minor"/>
    </font>
    <font>
      <u/>
      <sz val="14"/>
      <color theme="1"/>
      <name val="Calibri"/>
      <family val="2"/>
      <scheme val="minor"/>
    </font>
    <font>
      <b/>
      <u/>
      <sz val="11"/>
      <color rgb="FFFF0000"/>
      <name val="Century Gothic"/>
      <family val="2"/>
    </font>
    <font>
      <b/>
      <sz val="16"/>
      <name val="Century Gothic"/>
      <family val="2"/>
    </font>
    <font>
      <i/>
      <sz val="10"/>
      <name val="Century Gothic"/>
      <family val="2"/>
    </font>
  </fonts>
  <fills count="2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indexed="23"/>
        <bgColor indexed="64"/>
      </patternFill>
    </fill>
    <fill>
      <patternFill patternType="solid">
        <fgColor theme="0"/>
        <bgColor indexed="64"/>
      </patternFill>
    </fill>
    <fill>
      <patternFill patternType="solid">
        <fgColor theme="0"/>
        <bgColor indexed="26"/>
      </patternFill>
    </fill>
    <fill>
      <patternFill patternType="solid">
        <fgColor theme="0"/>
        <bgColor indexed="41"/>
      </patternFill>
    </fill>
    <fill>
      <patternFill patternType="solid">
        <fgColor theme="0"/>
        <bgColor indexed="22"/>
      </patternFill>
    </fill>
    <fill>
      <patternFill patternType="solid">
        <fgColor theme="0"/>
        <bgColor indexed="2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26"/>
      </patternFill>
    </fill>
    <fill>
      <patternFill patternType="solid">
        <fgColor theme="0" tint="-0.14999847407452621"/>
        <bgColor indexed="41"/>
      </patternFill>
    </fill>
    <fill>
      <patternFill patternType="solid">
        <fgColor theme="0" tint="-0.14999847407452621"/>
        <bgColor indexed="2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26"/>
      </patternFill>
    </fill>
    <fill>
      <patternFill patternType="solid">
        <fgColor theme="8" tint="0.79998168889431442"/>
        <bgColor indexed="41"/>
      </patternFill>
    </fill>
    <fill>
      <patternFill patternType="solid">
        <fgColor theme="8" tint="0.79998168889431442"/>
        <bgColor indexed="22"/>
      </patternFill>
    </fill>
    <fill>
      <patternFill patternType="solid">
        <fgColor theme="0" tint="-0.249977111117893"/>
        <bgColor indexed="26"/>
      </patternFill>
    </fill>
    <fill>
      <patternFill patternType="solid">
        <fgColor theme="0" tint="-0.249977111117893"/>
        <bgColor indexed="41"/>
      </patternFill>
    </fill>
    <fill>
      <patternFill patternType="solid">
        <fgColor theme="0" tint="-0.249977111117893"/>
        <bgColor indexed="24"/>
      </patternFill>
    </fill>
    <fill>
      <patternFill patternType="solid">
        <fgColor theme="0" tint="-0.249977111117893"/>
        <bgColor indexed="22"/>
      </patternFill>
    </fill>
  </fills>
  <borders count="23">
    <border>
      <left/>
      <right/>
      <top/>
      <bottom/>
      <diagonal/>
    </border>
    <border>
      <left style="thin">
        <color rgb="FFBCBCBC"/>
      </left>
      <right/>
      <top/>
      <bottom/>
      <diagonal/>
    </border>
    <border>
      <left/>
      <right/>
      <top/>
      <bottom style="thin">
        <color indexed="64"/>
      </bottom>
      <diagonal/>
    </border>
    <border>
      <left/>
      <right/>
      <top style="thin">
        <color indexed="64"/>
      </top>
      <bottom style="thin">
        <color indexed="64"/>
      </bottom>
      <diagonal/>
    </border>
    <border>
      <left style="thin">
        <color rgb="FFCFCFCF"/>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43" fontId="1" fillId="0" borderId="0" applyFont="0" applyFill="0" applyBorder="0" applyAlignment="0" applyProtection="0"/>
  </cellStyleXfs>
  <cellXfs count="221">
    <xf numFmtId="0" fontId="0" fillId="0" borderId="0" xfId="0"/>
    <xf numFmtId="0" fontId="2" fillId="0" borderId="0" xfId="0" applyFont="1"/>
    <xf numFmtId="0" fontId="3" fillId="2" borderId="0" xfId="0" applyFont="1" applyFill="1" applyAlignment="1">
      <alignment vertical="center"/>
    </xf>
    <xf numFmtId="0" fontId="4" fillId="3" borderId="0" xfId="0" applyFont="1" applyFill="1" applyBorder="1" applyAlignment="1">
      <alignment horizontal="left"/>
    </xf>
    <xf numFmtId="0" fontId="4" fillId="2" borderId="0" xfId="0" applyFont="1" applyFill="1" applyBorder="1" applyAlignment="1">
      <alignment horizontal="left"/>
    </xf>
    <xf numFmtId="0" fontId="5" fillId="3" borderId="0" xfId="0" applyFont="1" applyFill="1" applyBorder="1" applyAlignment="1">
      <alignment horizontal="left"/>
    </xf>
    <xf numFmtId="0" fontId="2" fillId="0" borderId="0" xfId="0" applyFont="1" applyBorder="1"/>
    <xf numFmtId="0" fontId="3" fillId="2" borderId="0" xfId="0" applyFont="1" applyFill="1" applyAlignment="1">
      <alignment horizontal="center" vertical="center"/>
    </xf>
    <xf numFmtId="0" fontId="4" fillId="2" borderId="0" xfId="0" applyFont="1" applyFill="1" applyBorder="1" applyAlignment="1">
      <alignment horizontal="center"/>
    </xf>
    <xf numFmtId="0" fontId="2" fillId="0" borderId="0" xfId="0" applyFont="1" applyAlignment="1">
      <alignment horizontal="center"/>
    </xf>
    <xf numFmtId="0" fontId="0" fillId="0" borderId="0" xfId="0" applyFont="1"/>
    <xf numFmtId="0" fontId="3" fillId="2" borderId="0" xfId="0" applyFont="1" applyFill="1" applyBorder="1" applyAlignment="1">
      <alignment vertical="center"/>
    </xf>
    <xf numFmtId="0" fontId="4" fillId="0" borderId="0" xfId="0" applyFont="1" applyFill="1" applyBorder="1" applyAlignment="1">
      <alignment horizontal="left"/>
    </xf>
    <xf numFmtId="0" fontId="4" fillId="3" borderId="0" xfId="0" applyFont="1" applyFill="1" applyBorder="1" applyAlignment="1">
      <alignment horizontal="left"/>
    </xf>
    <xf numFmtId="0" fontId="4" fillId="0" borderId="0" xfId="0" applyFont="1"/>
    <xf numFmtId="0" fontId="4" fillId="0" borderId="0" xfId="0" applyFont="1" applyAlignment="1">
      <alignment horizontal="center"/>
    </xf>
    <xf numFmtId="0" fontId="4" fillId="0" borderId="0" xfId="0" applyFont="1" applyBorder="1"/>
    <xf numFmtId="0" fontId="4" fillId="0" borderId="0" xfId="0" applyFont="1" applyBorder="1" applyAlignment="1">
      <alignment horizontal="center"/>
    </xf>
    <xf numFmtId="0" fontId="5" fillId="0" borderId="0" xfId="0" applyFont="1" applyAlignment="1">
      <alignment vertical="center"/>
    </xf>
    <xf numFmtId="0" fontId="9" fillId="0" borderId="0" xfId="0" applyFont="1" applyFill="1" applyAlignment="1">
      <alignment vertical="center"/>
    </xf>
    <xf numFmtId="14" fontId="5" fillId="0" borderId="0" xfId="0" applyNumberFormat="1" applyFont="1" applyAlignment="1">
      <alignment vertical="center"/>
    </xf>
    <xf numFmtId="0" fontId="5" fillId="5" borderId="0" xfId="0" applyFont="1" applyFill="1" applyAlignment="1">
      <alignment vertical="center"/>
    </xf>
    <xf numFmtId="0" fontId="7" fillId="0" borderId="0" xfId="0" applyFont="1" applyAlignment="1">
      <alignment vertical="center"/>
    </xf>
    <xf numFmtId="9" fontId="14" fillId="0" borderId="0" xfId="0" applyNumberFormat="1" applyFont="1" applyBorder="1" applyAlignment="1">
      <alignment horizontal="left" vertical="center" wrapText="1"/>
    </xf>
    <xf numFmtId="0" fontId="5" fillId="0" borderId="0" xfId="0" applyFont="1" applyFill="1" applyAlignment="1">
      <alignment vertical="center"/>
    </xf>
    <xf numFmtId="164" fontId="7" fillId="0" borderId="0" xfId="0" applyNumberFormat="1" applyFont="1" applyFill="1" applyAlignment="1">
      <alignment vertical="center"/>
    </xf>
    <xf numFmtId="164" fontId="5" fillId="0" borderId="0" xfId="0" applyNumberFormat="1" applyFont="1" applyFill="1" applyAlignment="1">
      <alignment vertical="center"/>
    </xf>
    <xf numFmtId="0" fontId="5" fillId="0" borderId="0" xfId="0" applyFont="1" applyAlignment="1">
      <alignment horizontal="left" vertical="center"/>
    </xf>
    <xf numFmtId="0" fontId="14" fillId="0" borderId="0" xfId="0" applyFont="1" applyBorder="1" applyAlignment="1">
      <alignment horizontal="right" vertical="center" wrapText="1"/>
    </xf>
    <xf numFmtId="0" fontId="13" fillId="0" borderId="0" xfId="0" applyFont="1" applyBorder="1" applyAlignment="1">
      <alignment horizontal="left" vertical="center" wrapText="1"/>
    </xf>
    <xf numFmtId="0" fontId="5" fillId="0" borderId="0" xfId="0" applyFont="1" applyAlignment="1">
      <alignment vertical="center"/>
    </xf>
    <xf numFmtId="0" fontId="7" fillId="0" borderId="0" xfId="0" applyFont="1" applyAlignment="1">
      <alignment horizontal="left" vertical="center"/>
    </xf>
    <xf numFmtId="2" fontId="5" fillId="0" borderId="0" xfId="0" applyNumberFormat="1" applyFont="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2" fontId="7" fillId="0" borderId="0" xfId="0" applyNumberFormat="1" applyFont="1" applyFill="1" applyAlignment="1">
      <alignment horizontal="center" vertical="center"/>
    </xf>
    <xf numFmtId="0" fontId="7" fillId="0" borderId="0" xfId="0" applyFont="1" applyFill="1" applyAlignment="1">
      <alignment vertical="center"/>
    </xf>
    <xf numFmtId="0" fontId="5" fillId="0" borderId="0" xfId="0" applyFont="1" applyBorder="1" applyAlignment="1">
      <alignment vertical="center"/>
    </xf>
    <xf numFmtId="0" fontId="10" fillId="0" borderId="0" xfId="0" applyFont="1" applyFill="1" applyBorder="1" applyAlignment="1">
      <alignment vertical="center"/>
    </xf>
    <xf numFmtId="0" fontId="5" fillId="5" borderId="0" xfId="0" applyFont="1" applyFill="1" applyBorder="1" applyAlignment="1">
      <alignment vertical="center"/>
    </xf>
    <xf numFmtId="0" fontId="5" fillId="5" borderId="0" xfId="0" applyFont="1" applyFill="1" applyBorder="1" applyAlignment="1">
      <alignment horizontal="center" vertical="center" wrapText="1"/>
    </xf>
    <xf numFmtId="0" fontId="5" fillId="5" borderId="0" xfId="1" quotePrefix="1" applyNumberFormat="1" applyFont="1" applyFill="1" applyBorder="1" applyAlignment="1">
      <alignment horizontal="center" vertical="center"/>
    </xf>
    <xf numFmtId="43" fontId="5" fillId="6" borderId="0" xfId="1" applyFont="1" applyFill="1" applyBorder="1" applyAlignment="1">
      <alignment horizontal="right" vertical="center"/>
    </xf>
    <xf numFmtId="43" fontId="5" fillId="7" borderId="0" xfId="1" applyFont="1" applyFill="1" applyBorder="1" applyAlignment="1">
      <alignment horizontal="center" vertical="center"/>
    </xf>
    <xf numFmtId="43" fontId="5" fillId="8" borderId="0" xfId="1" applyFont="1" applyFill="1" applyBorder="1" applyAlignment="1">
      <alignment horizontal="center" vertical="center"/>
    </xf>
    <xf numFmtId="0" fontId="7" fillId="5" borderId="0" xfId="0" applyFont="1" applyFill="1" applyBorder="1" applyAlignment="1">
      <alignment vertical="center"/>
    </xf>
    <xf numFmtId="0" fontId="7" fillId="6" borderId="0" xfId="0" applyFont="1" applyFill="1" applyBorder="1" applyAlignment="1">
      <alignment vertical="center"/>
    </xf>
    <xf numFmtId="8" fontId="5" fillId="6" borderId="0" xfId="0" applyNumberFormat="1" applyFont="1" applyFill="1" applyBorder="1" applyAlignment="1">
      <alignment horizontal="right" vertical="center"/>
    </xf>
    <xf numFmtId="0" fontId="5" fillId="7" borderId="0" xfId="0" applyFont="1" applyFill="1" applyBorder="1" applyAlignment="1">
      <alignment horizontal="right" vertical="center"/>
    </xf>
    <xf numFmtId="8" fontId="5" fillId="7" borderId="0" xfId="0" applyNumberFormat="1" applyFont="1" applyFill="1" applyBorder="1" applyAlignment="1">
      <alignment horizontal="right" vertical="center"/>
    </xf>
    <xf numFmtId="0" fontId="5" fillId="8" borderId="0" xfId="0" applyFont="1" applyFill="1" applyBorder="1" applyAlignment="1">
      <alignment horizontal="right" vertical="center"/>
    </xf>
    <xf numFmtId="8" fontId="5" fillId="8" borderId="0" xfId="0" applyNumberFormat="1" applyFont="1" applyFill="1" applyBorder="1" applyAlignment="1">
      <alignment horizontal="right" vertical="center"/>
    </xf>
    <xf numFmtId="165" fontId="7" fillId="9" borderId="0" xfId="0" applyNumberFormat="1" applyFont="1" applyFill="1" applyBorder="1" applyAlignment="1">
      <alignment horizontal="right" vertical="center"/>
    </xf>
    <xf numFmtId="43" fontId="5" fillId="0" borderId="7" xfId="1" applyNumberFormat="1" applyFont="1" applyFill="1" applyBorder="1" applyAlignment="1">
      <alignment horizontal="right" vertical="center"/>
    </xf>
    <xf numFmtId="43" fontId="5" fillId="6" borderId="7" xfId="1" applyFont="1" applyFill="1" applyBorder="1" applyAlignment="1">
      <alignment horizontal="right" vertical="center"/>
    </xf>
    <xf numFmtId="43" fontId="5" fillId="5" borderId="7" xfId="1" applyFont="1" applyFill="1" applyBorder="1" applyAlignment="1">
      <alignment horizontal="center" vertical="center"/>
    </xf>
    <xf numFmtId="43" fontId="5" fillId="8" borderId="7" xfId="1" applyFont="1" applyFill="1" applyBorder="1" applyAlignment="1">
      <alignment horizontal="center" vertical="center"/>
    </xf>
    <xf numFmtId="43" fontId="5" fillId="5" borderId="8" xfId="1" applyFont="1" applyFill="1" applyBorder="1" applyAlignment="1">
      <alignment horizontal="right" vertical="center"/>
    </xf>
    <xf numFmtId="43" fontId="5" fillId="5" borderId="10" xfId="1" applyFont="1" applyFill="1" applyBorder="1" applyAlignment="1">
      <alignment horizontal="right" vertical="center"/>
    </xf>
    <xf numFmtId="0" fontId="5" fillId="5" borderId="11" xfId="0" applyFont="1" applyFill="1" applyBorder="1" applyAlignment="1">
      <alignment vertical="center"/>
    </xf>
    <xf numFmtId="43" fontId="5" fillId="5" borderId="3" xfId="1" applyFont="1" applyFill="1" applyBorder="1" applyAlignment="1">
      <alignment horizontal="center" vertical="center"/>
    </xf>
    <xf numFmtId="43" fontId="12" fillId="14" borderId="3" xfId="1" applyFont="1" applyFill="1" applyBorder="1" applyAlignment="1">
      <alignment horizontal="center" vertical="center" wrapText="1"/>
    </xf>
    <xf numFmtId="43" fontId="12" fillId="15" borderId="3" xfId="1" applyFont="1" applyFill="1" applyBorder="1" applyAlignment="1">
      <alignment horizontal="center" vertical="center" wrapText="1"/>
    </xf>
    <xf numFmtId="43" fontId="12" fillId="16" borderId="3" xfId="1" applyFont="1" applyFill="1" applyBorder="1" applyAlignment="1">
      <alignment horizontal="center" vertical="center" wrapText="1"/>
    </xf>
    <xf numFmtId="43" fontId="12" fillId="17" borderId="12" xfId="1" applyFont="1" applyFill="1" applyBorder="1" applyAlignment="1">
      <alignment horizontal="center" vertical="center" wrapText="1"/>
    </xf>
    <xf numFmtId="43" fontId="12" fillId="14" borderId="11" xfId="1" applyFont="1" applyFill="1" applyBorder="1" applyAlignment="1">
      <alignment horizontal="center" vertical="center" wrapText="1"/>
    </xf>
    <xf numFmtId="43" fontId="5" fillId="8" borderId="8" xfId="1" applyFont="1" applyFill="1" applyBorder="1" applyAlignment="1">
      <alignment horizontal="center" vertical="center"/>
    </xf>
    <xf numFmtId="43" fontId="5" fillId="8" borderId="10" xfId="1" applyFont="1" applyFill="1" applyBorder="1" applyAlignment="1">
      <alignment horizontal="center" vertical="center"/>
    </xf>
    <xf numFmtId="43" fontId="12" fillId="15" borderId="11" xfId="1" applyFont="1" applyFill="1" applyBorder="1" applyAlignment="1">
      <alignment horizontal="center" vertical="center" wrapText="1"/>
    </xf>
    <xf numFmtId="43" fontId="12" fillId="15" borderId="12" xfId="1" applyFont="1" applyFill="1" applyBorder="1" applyAlignment="1">
      <alignment horizontal="center" vertical="center" wrapText="1"/>
    </xf>
    <xf numFmtId="43" fontId="5" fillId="7" borderId="8" xfId="1" applyFont="1" applyFill="1" applyBorder="1" applyAlignment="1">
      <alignment horizontal="center" vertical="center"/>
    </xf>
    <xf numFmtId="43" fontId="5" fillId="7" borderId="10" xfId="1" applyFont="1" applyFill="1" applyBorder="1" applyAlignment="1">
      <alignment horizontal="center" vertical="center"/>
    </xf>
    <xf numFmtId="43" fontId="12" fillId="16" borderId="11" xfId="1" applyFont="1" applyFill="1" applyBorder="1" applyAlignment="1">
      <alignment horizontal="center" vertical="center" wrapText="1"/>
    </xf>
    <xf numFmtId="43" fontId="5" fillId="12" borderId="3" xfId="1" applyFont="1" applyFill="1" applyBorder="1" applyAlignment="1">
      <alignment horizontal="center" vertical="center"/>
    </xf>
    <xf numFmtId="43" fontId="7" fillId="22" borderId="11" xfId="1" applyFont="1" applyFill="1" applyBorder="1" applyAlignment="1">
      <alignment horizontal="right" vertical="center"/>
    </xf>
    <xf numFmtId="43" fontId="7" fillId="22" borderId="3" xfId="1" applyFont="1" applyFill="1" applyBorder="1" applyAlignment="1">
      <alignment horizontal="center" vertical="center"/>
    </xf>
    <xf numFmtId="43" fontId="7" fillId="22" borderId="3" xfId="1" applyFont="1" applyFill="1" applyBorder="1" applyAlignment="1">
      <alignment horizontal="right" vertical="center"/>
    </xf>
    <xf numFmtId="43" fontId="7" fillId="23" borderId="11" xfId="1" applyFont="1" applyFill="1" applyBorder="1" applyAlignment="1">
      <alignment horizontal="center" vertical="center"/>
    </xf>
    <xf numFmtId="43" fontId="5" fillId="23" borderId="3" xfId="1" applyFont="1" applyFill="1" applyBorder="1" applyAlignment="1">
      <alignment vertical="center"/>
    </xf>
    <xf numFmtId="43" fontId="7" fillId="24" borderId="12" xfId="1" applyFont="1" applyFill="1" applyBorder="1" applyAlignment="1">
      <alignment horizontal="center" vertical="center"/>
    </xf>
    <xf numFmtId="43" fontId="7" fillId="25" borderId="11" xfId="1" applyFont="1" applyFill="1" applyBorder="1" applyAlignment="1">
      <alignment horizontal="center" vertical="center"/>
    </xf>
    <xf numFmtId="43" fontId="7" fillId="25" borderId="3" xfId="1" applyFont="1" applyFill="1" applyBorder="1" applyAlignment="1">
      <alignment horizontal="center" vertical="center"/>
    </xf>
    <xf numFmtId="43" fontId="7" fillId="12" borderId="12" xfId="1" applyFont="1" applyFill="1" applyBorder="1" applyAlignment="1">
      <alignment horizontal="right" vertical="center"/>
    </xf>
    <xf numFmtId="0" fontId="16" fillId="0" borderId="0" xfId="0" applyFont="1" applyFill="1" applyAlignment="1">
      <alignment horizontal="left" vertical="center"/>
    </xf>
    <xf numFmtId="0" fontId="17" fillId="0" borderId="0" xfId="0" applyFont="1" applyFill="1" applyAlignment="1">
      <alignment vertical="center"/>
    </xf>
    <xf numFmtId="0" fontId="17" fillId="0" borderId="0" xfId="0" applyFont="1" applyFill="1" applyAlignment="1">
      <alignment horizontal="left" vertical="center"/>
    </xf>
    <xf numFmtId="0" fontId="18" fillId="0" borderId="0" xfId="0" applyFont="1" applyAlignment="1">
      <alignment vertical="center"/>
    </xf>
    <xf numFmtId="0" fontId="16" fillId="0" borderId="0" xfId="0" applyFont="1" applyBorder="1" applyAlignment="1">
      <alignment horizontal="left" vertical="center" wrapText="1"/>
    </xf>
    <xf numFmtId="9" fontId="16" fillId="0" borderId="14" xfId="0" applyNumberFormat="1"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Fill="1" applyBorder="1" applyAlignment="1">
      <alignment vertical="center" wrapText="1"/>
    </xf>
    <xf numFmtId="0" fontId="15" fillId="0" borderId="0" xfId="0" applyFont="1" applyAlignment="1">
      <alignment horizontal="right" vertical="top"/>
    </xf>
    <xf numFmtId="0" fontId="5" fillId="5" borderId="1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9" xfId="0" applyFont="1" applyFill="1" applyBorder="1" applyAlignment="1">
      <alignment horizontal="center" vertical="center"/>
    </xf>
    <xf numFmtId="2" fontId="8" fillId="0" borderId="0" xfId="0" applyNumberFormat="1" applyFont="1" applyFill="1" applyBorder="1" applyAlignment="1">
      <alignment horizontal="center" vertical="center" wrapText="1"/>
    </xf>
    <xf numFmtId="0" fontId="19" fillId="0" borderId="0" xfId="0" applyFont="1" applyFill="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Border="1" applyAlignment="1">
      <alignment vertical="center"/>
    </xf>
    <xf numFmtId="0" fontId="4" fillId="5" borderId="0" xfId="0" applyFont="1" applyFill="1" applyAlignment="1">
      <alignment vertical="center"/>
    </xf>
    <xf numFmtId="0" fontId="4" fillId="17" borderId="11" xfId="0" applyFont="1" applyFill="1" applyBorder="1" applyAlignment="1">
      <alignment horizontal="center" vertical="center"/>
    </xf>
    <xf numFmtId="43" fontId="4" fillId="17" borderId="3" xfId="1" applyFont="1" applyFill="1" applyBorder="1" applyAlignment="1">
      <alignment horizontal="center" vertical="center"/>
    </xf>
    <xf numFmtId="0" fontId="4" fillId="5" borderId="6" xfId="0" applyFont="1" applyFill="1" applyBorder="1" applyAlignment="1">
      <alignment horizontal="center" vertical="center"/>
    </xf>
    <xf numFmtId="0" fontId="4" fillId="5" borderId="9" xfId="0" applyFont="1" applyFill="1" applyBorder="1" applyAlignment="1">
      <alignment horizontal="center" vertical="center"/>
    </xf>
    <xf numFmtId="0" fontId="21" fillId="12" borderId="11" xfId="0" applyFont="1" applyFill="1" applyBorder="1" applyAlignment="1">
      <alignment vertical="center"/>
    </xf>
    <xf numFmtId="43" fontId="21" fillId="12" borderId="3" xfId="1" applyFont="1" applyFill="1" applyBorder="1" applyAlignment="1">
      <alignment horizontal="center" vertical="center"/>
    </xf>
    <xf numFmtId="0" fontId="21" fillId="0" borderId="0" xfId="0" applyFont="1" applyAlignment="1">
      <alignment vertical="center"/>
    </xf>
    <xf numFmtId="0" fontId="5" fillId="11" borderId="7" xfId="1" quotePrefix="1" applyNumberFormat="1" applyFont="1" applyFill="1" applyBorder="1" applyAlignment="1" applyProtection="1">
      <alignment horizontal="center" vertical="center"/>
      <protection locked="0"/>
    </xf>
    <xf numFmtId="43" fontId="5" fillId="19" borderId="6" xfId="1" applyFont="1" applyFill="1" applyBorder="1" applyAlignment="1" applyProtection="1">
      <alignment horizontal="right" vertical="center"/>
      <protection locked="0"/>
    </xf>
    <xf numFmtId="43" fontId="5" fillId="19" borderId="9" xfId="1" applyFont="1" applyFill="1" applyBorder="1" applyAlignment="1" applyProtection="1">
      <alignment horizontal="right" vertical="center"/>
      <protection locked="0"/>
    </xf>
    <xf numFmtId="0" fontId="4" fillId="0" borderId="17" xfId="1" quotePrefix="1" applyNumberFormat="1" applyFont="1" applyFill="1" applyBorder="1" applyAlignment="1">
      <alignment horizontal="center" vertical="center"/>
    </xf>
    <xf numFmtId="43" fontId="5" fillId="20" borderId="6" xfId="1" applyFont="1" applyFill="1" applyBorder="1" applyAlignment="1" applyProtection="1">
      <alignment horizontal="center" vertical="center"/>
      <protection locked="0"/>
    </xf>
    <xf numFmtId="43" fontId="5" fillId="20" borderId="9" xfId="1" applyFont="1" applyFill="1" applyBorder="1" applyAlignment="1" applyProtection="1">
      <alignment horizontal="center" vertical="center"/>
      <protection locked="0"/>
    </xf>
    <xf numFmtId="43" fontId="5" fillId="21" borderId="6" xfId="1" applyFont="1" applyFill="1" applyBorder="1" applyAlignment="1" applyProtection="1">
      <alignment horizontal="center" vertical="center"/>
      <protection locked="0"/>
    </xf>
    <xf numFmtId="43" fontId="5" fillId="21" borderId="9" xfId="1" applyFont="1" applyFill="1" applyBorder="1" applyAlignment="1" applyProtection="1">
      <alignment horizontal="center" vertical="center"/>
      <protection locked="0"/>
    </xf>
    <xf numFmtId="43" fontId="5" fillId="21" borderId="7" xfId="1" applyFont="1" applyFill="1" applyBorder="1" applyAlignment="1" applyProtection="1">
      <alignment horizontal="center" vertical="center"/>
      <protection locked="0"/>
    </xf>
    <xf numFmtId="43" fontId="5" fillId="21" borderId="0" xfId="1" applyFont="1" applyFill="1" applyBorder="1" applyAlignment="1" applyProtection="1">
      <alignment horizontal="center" vertical="center"/>
      <protection locked="0"/>
    </xf>
    <xf numFmtId="0" fontId="4" fillId="11" borderId="16" xfId="1" quotePrefix="1" applyNumberFormat="1" applyFont="1" applyFill="1" applyBorder="1" applyAlignment="1" applyProtection="1">
      <alignment horizontal="center" vertical="center"/>
      <protection locked="0"/>
    </xf>
    <xf numFmtId="2" fontId="8" fillId="0" borderId="0" xfId="0" applyNumberFormat="1" applyFont="1" applyFill="1" applyBorder="1" applyAlignment="1">
      <alignment horizontal="center" vertical="center" wrapText="1"/>
    </xf>
    <xf numFmtId="0" fontId="27" fillId="0" borderId="0" xfId="0" applyFont="1"/>
    <xf numFmtId="0" fontId="26" fillId="0" borderId="0" xfId="0" applyFont="1"/>
    <xf numFmtId="0" fontId="28" fillId="0" borderId="0" xfId="0" applyFont="1"/>
    <xf numFmtId="0" fontId="29" fillId="0" borderId="0" xfId="0" applyFont="1"/>
    <xf numFmtId="0" fontId="28" fillId="0" borderId="0" xfId="0" applyFont="1" applyAlignment="1">
      <alignment vertical="top" wrapText="1"/>
    </xf>
    <xf numFmtId="0" fontId="26" fillId="0" borderId="0" xfId="0" applyFont="1" applyAlignment="1"/>
    <xf numFmtId="0" fontId="28" fillId="0" borderId="0" xfId="0" applyFont="1" applyBorder="1"/>
    <xf numFmtId="0" fontId="26" fillId="18" borderId="0" xfId="0" applyFont="1" applyFill="1"/>
    <xf numFmtId="0" fontId="26" fillId="0" borderId="0" xfId="0" applyFont="1" applyFill="1"/>
    <xf numFmtId="0" fontId="28" fillId="0" borderId="0" xfId="0" applyFont="1" applyAlignment="1">
      <alignment horizontal="left" wrapText="1"/>
    </xf>
    <xf numFmtId="0" fontId="32" fillId="0" borderId="0" xfId="0" applyFont="1" applyAlignment="1">
      <alignment vertical="center"/>
    </xf>
    <xf numFmtId="0" fontId="26" fillId="0" borderId="0" xfId="0" applyFont="1" applyAlignment="1">
      <alignment vertical="center"/>
    </xf>
    <xf numFmtId="0" fontId="28" fillId="0" borderId="0" xfId="0" applyFont="1" applyAlignment="1">
      <alignment horizontal="left" vertical="top" wrapText="1"/>
    </xf>
    <xf numFmtId="0" fontId="0" fillId="0" borderId="0" xfId="0" applyAlignment="1">
      <alignment horizontal="left" vertical="top" wrapText="1"/>
    </xf>
    <xf numFmtId="0" fontId="31" fillId="10" borderId="0" xfId="0" applyFont="1" applyFill="1" applyAlignment="1">
      <alignment horizontal="center" vertical="center"/>
    </xf>
    <xf numFmtId="0" fontId="28" fillId="0" borderId="0" xfId="0" applyFont="1" applyAlignment="1">
      <alignment horizontal="left" vertical="top" wrapText="1"/>
    </xf>
    <xf numFmtId="0" fontId="0" fillId="0" borderId="0" xfId="0" applyAlignment="1">
      <alignment horizontal="left" vertical="top" wrapText="1"/>
    </xf>
    <xf numFmtId="0" fontId="27" fillId="0" borderId="0" xfId="0" applyFont="1" applyAlignment="1">
      <alignment horizontal="left" wrapText="1"/>
    </xf>
    <xf numFmtId="0" fontId="0" fillId="18" borderId="0" xfId="0" applyFont="1" applyFill="1" applyAlignment="1">
      <alignment horizontal="left" vertical="top"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6" fillId="0" borderId="0" xfId="0" applyFont="1" applyAlignment="1">
      <alignment horizontal="left" wrapText="1"/>
    </xf>
    <xf numFmtId="0" fontId="26" fillId="17"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4" fillId="18" borderId="0" xfId="0" applyFont="1" applyFill="1" applyAlignment="1">
      <alignment horizontal="left" vertical="center"/>
    </xf>
    <xf numFmtId="0" fontId="24" fillId="0" borderId="0" xfId="0" applyFont="1" applyFill="1" applyAlignment="1">
      <alignment horizontal="left" vertical="center"/>
    </xf>
    <xf numFmtId="0" fontId="24" fillId="18" borderId="0" xfId="0" applyFont="1" applyFill="1" applyAlignment="1">
      <alignment vertical="center"/>
    </xf>
    <xf numFmtId="0" fontId="6" fillId="4" borderId="1" xfId="0" applyFont="1" applyFill="1" applyBorder="1" applyAlignment="1">
      <alignment horizontal="left" vertical="center"/>
    </xf>
    <xf numFmtId="0" fontId="6" fillId="4" borderId="0" xfId="0" applyFont="1" applyFill="1" applyBorder="1" applyAlignment="1">
      <alignment horizontal="left" vertical="center"/>
    </xf>
    <xf numFmtId="0" fontId="24" fillId="0" borderId="0" xfId="0" applyFont="1" applyAlignment="1">
      <alignment horizontal="left" vertical="center"/>
    </xf>
    <xf numFmtId="0" fontId="5" fillId="0" borderId="0" xfId="0" applyFont="1" applyFill="1" applyAlignment="1">
      <alignment horizontal="left" vertical="center"/>
    </xf>
    <xf numFmtId="0" fontId="7" fillId="18" borderId="0" xfId="0" applyFont="1" applyFill="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5" fillId="8" borderId="0" xfId="0" applyFont="1" applyFill="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2" fontId="5" fillId="0" borderId="0" xfId="0" applyNumberFormat="1" applyFont="1" applyAlignment="1">
      <alignment horizontal="center" vertical="center"/>
    </xf>
    <xf numFmtId="0" fontId="16" fillId="0" borderId="13" xfId="0" applyFont="1" applyBorder="1" applyAlignment="1">
      <alignment horizontal="right" vertical="center" wrapText="1"/>
    </xf>
    <xf numFmtId="0" fontId="16" fillId="0" borderId="14" xfId="0" applyFont="1" applyBorder="1" applyAlignment="1">
      <alignment horizontal="right" vertical="center" wrapText="1"/>
    </xf>
    <xf numFmtId="2" fontId="7" fillId="18" borderId="0" xfId="0" applyNumberFormat="1" applyFont="1" applyFill="1" applyAlignment="1">
      <alignment horizontal="center" vertical="center"/>
    </xf>
    <xf numFmtId="0" fontId="7" fillId="0" borderId="0" xfId="0" applyFont="1" applyAlignment="1">
      <alignment horizontal="center" vertical="center"/>
    </xf>
    <xf numFmtId="2" fontId="35" fillId="0" borderId="4" xfId="0" applyNumberFormat="1" applyFont="1" applyFill="1" applyBorder="1" applyAlignment="1">
      <alignment horizontal="center" vertical="center" wrapText="1"/>
    </xf>
    <xf numFmtId="2" fontId="35" fillId="0" borderId="0" xfId="0" applyNumberFormat="1" applyFont="1" applyFill="1" applyBorder="1" applyAlignment="1">
      <alignment horizontal="center" vertical="center" wrapText="1"/>
    </xf>
    <xf numFmtId="0" fontId="35" fillId="2" borderId="0" xfId="0" applyFont="1" applyFill="1" applyAlignment="1">
      <alignment horizontal="center" vertical="center" wrapText="1"/>
    </xf>
    <xf numFmtId="0" fontId="11" fillId="13" borderId="6" xfId="0" applyFont="1" applyFill="1" applyBorder="1" applyAlignment="1">
      <alignment horizontal="center" vertical="center"/>
    </xf>
    <xf numFmtId="0" fontId="11" fillId="13" borderId="7" xfId="0" applyFont="1" applyFill="1" applyBorder="1" applyAlignment="1">
      <alignment horizontal="center" vertical="center"/>
    </xf>
    <xf numFmtId="0" fontId="11" fillId="13" borderId="11"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8" xfId="0" applyFont="1" applyFill="1" applyBorder="1" applyAlignment="1">
      <alignment horizontal="center" vertical="center"/>
    </xf>
    <xf numFmtId="2" fontId="36" fillId="0" borderId="4" xfId="0" applyNumberFormat="1" applyFont="1" applyFill="1" applyBorder="1" applyAlignment="1">
      <alignment horizontal="center" vertical="center" wrapText="1"/>
    </xf>
    <xf numFmtId="2" fontId="36" fillId="0" borderId="0" xfId="0" applyNumberFormat="1" applyFont="1" applyFill="1" applyBorder="1" applyAlignment="1">
      <alignment horizontal="center" vertical="center" wrapText="1"/>
    </xf>
    <xf numFmtId="0" fontId="4" fillId="3" borderId="0" xfId="0" applyFont="1" applyFill="1" applyBorder="1" applyAlignment="1">
      <alignment horizontal="left"/>
    </xf>
    <xf numFmtId="0" fontId="4" fillId="11" borderId="2" xfId="0" applyFont="1" applyFill="1" applyBorder="1" applyAlignment="1" applyProtection="1">
      <alignment horizontal="center"/>
      <protection locked="0"/>
    </xf>
    <xf numFmtId="0" fontId="4" fillId="11" borderId="3" xfId="0" applyFont="1" applyFill="1" applyBorder="1" applyAlignment="1" applyProtection="1">
      <alignment horizontal="center"/>
      <protection locked="0"/>
    </xf>
    <xf numFmtId="0" fontId="4" fillId="0" borderId="0" xfId="0" applyFont="1" applyAlignment="1">
      <alignment horizontal="center" wrapText="1"/>
    </xf>
    <xf numFmtId="10" fontId="5" fillId="0" borderId="0" xfId="0" applyNumberFormat="1" applyFont="1" applyFill="1" applyAlignment="1">
      <alignment horizontal="center" vertical="center"/>
    </xf>
    <xf numFmtId="2" fontId="5" fillId="10" borderId="0" xfId="0" applyNumberFormat="1" applyFont="1" applyFill="1" applyAlignment="1" applyProtection="1">
      <alignment horizontal="center" vertical="center"/>
      <protection locked="0"/>
    </xf>
    <xf numFmtId="10" fontId="5" fillId="10" borderId="0" xfId="0" applyNumberFormat="1" applyFont="1" applyFill="1" applyAlignment="1" applyProtection="1">
      <alignment horizontal="center" vertical="center"/>
      <protection locked="0"/>
    </xf>
    <xf numFmtId="0" fontId="25" fillId="18" borderId="0" xfId="0" applyFont="1" applyFill="1" applyAlignment="1">
      <alignment horizontal="left"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7" fillId="0" borderId="0" xfId="0" applyFont="1" applyFill="1" applyAlignment="1">
      <alignment horizontal="left" vertical="center"/>
    </xf>
    <xf numFmtId="2" fontId="8" fillId="0" borderId="4"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43" fontId="21" fillId="15" borderId="6" xfId="1" applyFont="1" applyFill="1" applyBorder="1" applyAlignment="1">
      <alignment horizontal="center" vertical="center" wrapText="1"/>
    </xf>
    <xf numFmtId="43" fontId="21" fillId="15" borderId="8" xfId="1" applyFont="1" applyFill="1" applyBorder="1" applyAlignment="1">
      <alignment horizontal="center" vertical="center" wrapText="1"/>
    </xf>
    <xf numFmtId="43" fontId="4" fillId="20" borderId="6" xfId="1" applyNumberFormat="1" applyFont="1" applyFill="1" applyBorder="1" applyAlignment="1" applyProtection="1">
      <alignment horizontal="center" vertical="center"/>
      <protection locked="0"/>
    </xf>
    <xf numFmtId="43" fontId="4" fillId="20" borderId="8" xfId="1" applyNumberFormat="1" applyFont="1" applyFill="1" applyBorder="1" applyAlignment="1" applyProtection="1">
      <alignment horizontal="center" vertical="center"/>
      <protection locked="0"/>
    </xf>
    <xf numFmtId="43" fontId="4" fillId="20" borderId="9" xfId="1" applyNumberFormat="1" applyFont="1" applyFill="1" applyBorder="1" applyAlignment="1" applyProtection="1">
      <alignment horizontal="center" vertical="center"/>
      <protection locked="0"/>
    </xf>
    <xf numFmtId="43" fontId="4" fillId="20" borderId="10" xfId="1" applyNumberFormat="1" applyFont="1" applyFill="1" applyBorder="1" applyAlignment="1" applyProtection="1">
      <alignment horizontal="center" vertical="center"/>
      <protection locked="0"/>
    </xf>
    <xf numFmtId="43" fontId="21" fillId="14" borderId="6" xfId="1" applyFont="1" applyFill="1" applyBorder="1" applyAlignment="1">
      <alignment horizontal="center" vertical="center" wrapText="1"/>
    </xf>
    <xf numFmtId="43" fontId="21" fillId="14" borderId="8" xfId="1" applyFont="1" applyFill="1" applyBorder="1" applyAlignment="1">
      <alignment horizontal="center" vertical="center" wrapText="1"/>
    </xf>
    <xf numFmtId="43" fontId="4" fillId="19" borderId="6" xfId="1" applyNumberFormat="1" applyFont="1" applyFill="1" applyBorder="1" applyAlignment="1" applyProtection="1">
      <alignment horizontal="center" vertical="center"/>
      <protection locked="0"/>
    </xf>
    <xf numFmtId="43" fontId="4" fillId="19" borderId="7" xfId="1" applyNumberFormat="1" applyFont="1" applyFill="1" applyBorder="1" applyAlignment="1" applyProtection="1">
      <alignment horizontal="center" vertical="center"/>
      <protection locked="0"/>
    </xf>
    <xf numFmtId="43" fontId="21" fillId="16" borderId="6" xfId="1" applyFont="1" applyFill="1" applyBorder="1" applyAlignment="1">
      <alignment horizontal="center" vertical="center" wrapText="1"/>
    </xf>
    <xf numFmtId="43" fontId="21" fillId="16" borderId="8" xfId="1" applyFont="1" applyFill="1" applyBorder="1" applyAlignment="1">
      <alignment horizontal="center" vertical="center" wrapText="1"/>
    </xf>
    <xf numFmtId="43" fontId="4" fillId="0" borderId="6" xfId="1" applyNumberFormat="1" applyFont="1" applyFill="1" applyBorder="1" applyAlignment="1">
      <alignment horizontal="center" vertical="center"/>
    </xf>
    <xf numFmtId="43" fontId="4" fillId="0" borderId="8" xfId="1" applyNumberFormat="1" applyFont="1" applyFill="1" applyBorder="1" applyAlignment="1">
      <alignment horizontal="center" vertical="center"/>
    </xf>
    <xf numFmtId="0" fontId="20" fillId="4" borderId="1" xfId="0" applyFont="1" applyFill="1" applyBorder="1" applyAlignment="1">
      <alignment horizontal="center" vertical="center"/>
    </xf>
    <xf numFmtId="0" fontId="20" fillId="4" borderId="0" xfId="0" applyFont="1" applyFill="1" applyBorder="1" applyAlignment="1">
      <alignment horizontal="center" vertical="center"/>
    </xf>
    <xf numFmtId="43" fontId="4" fillId="19" borderId="9" xfId="1" applyNumberFormat="1" applyFont="1" applyFill="1" applyBorder="1" applyAlignment="1" applyProtection="1">
      <alignment horizontal="center" vertical="center"/>
      <protection locked="0"/>
    </xf>
    <xf numFmtId="43" fontId="4" fillId="19" borderId="0" xfId="1" applyNumberFormat="1" applyFont="1" applyFill="1" applyBorder="1" applyAlignment="1" applyProtection="1">
      <alignment horizontal="center" vertical="center"/>
      <protection locked="0"/>
    </xf>
    <xf numFmtId="43" fontId="4" fillId="19" borderId="10" xfId="1" applyNumberFormat="1" applyFont="1" applyFill="1" applyBorder="1" applyAlignment="1" applyProtection="1">
      <alignment horizontal="center" vertical="center"/>
      <protection locked="0"/>
    </xf>
    <xf numFmtId="43" fontId="4" fillId="0" borderId="9" xfId="1" applyNumberFormat="1" applyFont="1" applyFill="1" applyBorder="1" applyAlignment="1">
      <alignment horizontal="center" vertical="center"/>
    </xf>
    <xf numFmtId="43" fontId="4" fillId="0" borderId="10" xfId="1" applyNumberFormat="1" applyFont="1" applyFill="1" applyBorder="1" applyAlignment="1">
      <alignment horizontal="center" vertical="center"/>
    </xf>
    <xf numFmtId="43" fontId="4" fillId="0" borderId="18" xfId="1" applyNumberFormat="1" applyFont="1" applyFill="1" applyBorder="1" applyAlignment="1">
      <alignment horizontal="center" vertical="center"/>
    </xf>
    <xf numFmtId="43" fontId="4" fillId="0" borderId="19" xfId="1" applyNumberFormat="1" applyFont="1" applyFill="1" applyBorder="1" applyAlignment="1">
      <alignment horizontal="center" vertical="center"/>
    </xf>
    <xf numFmtId="43" fontId="21" fillId="22" borderId="5" xfId="1" applyNumberFormat="1" applyFont="1" applyFill="1" applyBorder="1" applyAlignment="1">
      <alignment horizontal="center" vertical="center"/>
    </xf>
    <xf numFmtId="43" fontId="21" fillId="12" borderId="5" xfId="1" applyNumberFormat="1" applyFont="1" applyFill="1" applyBorder="1" applyAlignment="1">
      <alignment horizontal="center" vertical="center"/>
    </xf>
    <xf numFmtId="43" fontId="21" fillId="17" borderId="11" xfId="1" applyFont="1" applyFill="1" applyBorder="1" applyAlignment="1">
      <alignment horizontal="center" vertical="center" wrapText="1"/>
    </xf>
    <xf numFmtId="43" fontId="21" fillId="17" borderId="12" xfId="1" applyFont="1" applyFill="1" applyBorder="1" applyAlignment="1">
      <alignment horizontal="center" vertical="center" wrapText="1"/>
    </xf>
    <xf numFmtId="43" fontId="4" fillId="0" borderId="7" xfId="1" applyNumberFormat="1" applyFont="1" applyFill="1" applyBorder="1" applyAlignment="1">
      <alignment horizontal="center" vertical="center"/>
    </xf>
    <xf numFmtId="43" fontId="4" fillId="0" borderId="0" xfId="1" applyNumberFormat="1" applyFont="1" applyFill="1" applyBorder="1" applyAlignment="1">
      <alignment horizontal="center" vertical="center"/>
    </xf>
    <xf numFmtId="43" fontId="4" fillId="20" borderId="7" xfId="1" applyNumberFormat="1" applyFont="1" applyFill="1" applyBorder="1" applyAlignment="1" applyProtection="1">
      <alignment horizontal="center" vertical="center"/>
      <protection locked="0"/>
    </xf>
    <xf numFmtId="43" fontId="4" fillId="20" borderId="0" xfId="1" applyNumberFormat="1" applyFont="1" applyFill="1" applyBorder="1" applyAlignment="1" applyProtection="1">
      <alignment horizontal="center" vertical="center"/>
      <protection locked="0"/>
    </xf>
  </cellXfs>
  <cellStyles count="2">
    <cellStyle name="Milliers" xfId="1" builtinId="3"/>
    <cellStyle name="Normal" xfId="0" builtinId="0"/>
  </cellStyles>
  <dxfs count="2">
    <dxf>
      <font>
        <color theme="0"/>
      </font>
    </dxf>
    <dxf>
      <font>
        <color theme="0"/>
      </font>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F138CB2-3481-4824-8E07-295D84374C29}" type="doc">
      <dgm:prSet loTypeId="urn:microsoft.com/office/officeart/2005/8/layout/hierarchy2" loCatId="hierarchy" qsTypeId="urn:microsoft.com/office/officeart/2005/8/quickstyle/simple4" qsCatId="simple" csTypeId="urn:microsoft.com/office/officeart/2005/8/colors/colorful2" csCatId="colorful" phldr="1"/>
      <dgm:spPr/>
      <dgm:t>
        <a:bodyPr/>
        <a:lstStyle/>
        <a:p>
          <a:endParaRPr lang="fr-FR"/>
        </a:p>
      </dgm:t>
    </dgm:pt>
    <dgm:pt modelId="{59B35BAD-EF1F-4AED-AB77-DC9E27C44418}">
      <dgm:prSet phldrT="[Texte]"/>
      <dgm:spPr/>
      <dgm:t>
        <a:bodyPr/>
        <a:lstStyle/>
        <a:p>
          <a:r>
            <a:rPr lang="fr-FR"/>
            <a:t>Quel est le coût total éligible de l'opération</a:t>
          </a:r>
          <a:r>
            <a:rPr lang="fr-FR">
              <a:latin typeface="Times New Roman"/>
              <a:cs typeface="Times New Roman"/>
            </a:rPr>
            <a:t> ?</a:t>
          </a:r>
          <a:endParaRPr lang="fr-FR"/>
        </a:p>
      </dgm:t>
    </dgm:pt>
    <dgm:pt modelId="{DFB44C63-682B-4120-B49C-A3B2934B2A8A}" type="parTrans" cxnId="{AD9E7340-AEB9-4B5B-A2AB-0F568FC1E78A}">
      <dgm:prSet/>
      <dgm:spPr/>
      <dgm:t>
        <a:bodyPr/>
        <a:lstStyle/>
        <a:p>
          <a:endParaRPr lang="fr-FR"/>
        </a:p>
      </dgm:t>
    </dgm:pt>
    <dgm:pt modelId="{A47C0A62-5195-4F3F-9912-2B617DC366BE}" type="sibTrans" cxnId="{AD9E7340-AEB9-4B5B-A2AB-0F568FC1E78A}">
      <dgm:prSet/>
      <dgm:spPr/>
      <dgm:t>
        <a:bodyPr/>
        <a:lstStyle/>
        <a:p>
          <a:endParaRPr lang="fr-FR"/>
        </a:p>
      </dgm:t>
    </dgm:pt>
    <dgm:pt modelId="{82760BA6-6532-4F2D-BA72-4AC1397CA378}">
      <dgm:prSet phldrT="[Texte]"/>
      <dgm:spPr>
        <a:solidFill>
          <a:schemeClr val="accent5"/>
        </a:solidFill>
        <a:ln>
          <a:prstDash val="sysDash"/>
          <a:tailEnd type="triangle"/>
        </a:ln>
      </dgm:spPr>
      <dgm:t>
        <a:bodyPr/>
        <a:lstStyle/>
        <a:p>
          <a:r>
            <a:rPr lang="fr-FR"/>
            <a:t>Supérieur à 1 million d'</a:t>
          </a:r>
          <a:r>
            <a:rPr lang="fr-FR">
              <a:latin typeface="Times New Roman"/>
              <a:cs typeface="Times New Roman"/>
            </a:rPr>
            <a:t>€</a:t>
          </a:r>
          <a:r>
            <a:rPr lang="fr-FR"/>
            <a:t> </a:t>
          </a:r>
        </a:p>
      </dgm:t>
    </dgm:pt>
    <dgm:pt modelId="{2E621EFA-0805-4BC1-B003-272F0D34046E}" type="parTrans" cxnId="{5957B9B6-2FDE-4265-B022-92CC3F07DCEE}">
      <dgm:prSet/>
      <dgm:spPr>
        <a:ln>
          <a:prstDash val="sysDash"/>
          <a:tailEnd type="triangle"/>
        </a:ln>
      </dgm:spPr>
      <dgm:t>
        <a:bodyPr/>
        <a:lstStyle/>
        <a:p>
          <a:endParaRPr lang="fr-FR"/>
        </a:p>
      </dgm:t>
    </dgm:pt>
    <dgm:pt modelId="{E0C8238E-20FE-411D-8510-CFE68D53111C}" type="sibTrans" cxnId="{5957B9B6-2FDE-4265-B022-92CC3F07DCEE}">
      <dgm:prSet/>
      <dgm:spPr/>
      <dgm:t>
        <a:bodyPr/>
        <a:lstStyle/>
        <a:p>
          <a:endParaRPr lang="fr-FR"/>
        </a:p>
      </dgm:t>
    </dgm:pt>
    <dgm:pt modelId="{53A55727-A6E7-4090-B46E-CD6A28F5AE9E}">
      <dgm:prSet phldrT="[Texte]"/>
      <dgm:spPr>
        <a:solidFill>
          <a:schemeClr val="accent1"/>
        </a:solidFill>
        <a:ln>
          <a:prstDash val="sysDash"/>
          <a:tailEnd type="triangle"/>
        </a:ln>
      </dgm:spPr>
      <dgm:t>
        <a:bodyPr/>
        <a:lstStyle/>
        <a:p>
          <a:r>
            <a:rPr lang="fr-FR"/>
            <a:t>Quand les recettes   vont-elles  être générées ?</a:t>
          </a:r>
        </a:p>
      </dgm:t>
    </dgm:pt>
    <dgm:pt modelId="{82376EA1-71C8-4045-B22C-67C0E6DFAB87}" type="parTrans" cxnId="{DB7C0239-2726-4E00-B4D7-8B9FAD3A5F04}">
      <dgm:prSet/>
      <dgm:spPr>
        <a:ln>
          <a:solidFill>
            <a:schemeClr val="tx1"/>
          </a:solidFill>
          <a:prstDash val="sysDash"/>
          <a:tailEnd type="triangle"/>
        </a:ln>
      </dgm:spPr>
      <dgm:t>
        <a:bodyPr/>
        <a:lstStyle/>
        <a:p>
          <a:endParaRPr lang="fr-FR"/>
        </a:p>
      </dgm:t>
    </dgm:pt>
    <dgm:pt modelId="{28C45F9F-5079-46BD-9610-FCE4C7F56A40}" type="sibTrans" cxnId="{DB7C0239-2726-4E00-B4D7-8B9FAD3A5F04}">
      <dgm:prSet/>
      <dgm:spPr/>
      <dgm:t>
        <a:bodyPr/>
        <a:lstStyle/>
        <a:p>
          <a:endParaRPr lang="fr-FR"/>
        </a:p>
      </dgm:t>
    </dgm:pt>
    <dgm:pt modelId="{1F337ED9-4D37-4D7B-B73A-68DDC81D11F6}">
      <dgm:prSet phldrT="[Texte]"/>
      <dgm:spPr>
        <a:solidFill>
          <a:schemeClr val="accent2"/>
        </a:solidFill>
      </dgm:spPr>
      <dgm:t>
        <a:bodyPr/>
        <a:lstStyle/>
        <a:p>
          <a:r>
            <a:rPr lang="fr-FR" b="1"/>
            <a:t>Méthode 1 </a:t>
          </a:r>
        </a:p>
        <a:p>
          <a:r>
            <a:rPr lang="fr-FR"/>
            <a:t>Estimation du déficit de financement</a:t>
          </a:r>
        </a:p>
      </dgm:t>
    </dgm:pt>
    <dgm:pt modelId="{79BD8230-E5B2-4F2E-8987-E5C9065CF8A4}" type="parTrans" cxnId="{D76BCB0F-4EBC-46C7-9DEE-1D77C83A1D89}">
      <dgm:prSet/>
      <dgm:spPr>
        <a:ln>
          <a:solidFill>
            <a:schemeClr val="bg1"/>
          </a:solidFill>
          <a:prstDash val="sysDash"/>
          <a:tailEnd type="triangle"/>
        </a:ln>
      </dgm:spPr>
      <dgm:t>
        <a:bodyPr/>
        <a:lstStyle/>
        <a:p>
          <a:endParaRPr lang="fr-FR"/>
        </a:p>
      </dgm:t>
    </dgm:pt>
    <dgm:pt modelId="{8BE67C33-DB23-485D-855F-AEE372E486A2}" type="sibTrans" cxnId="{D76BCB0F-4EBC-46C7-9DEE-1D77C83A1D89}">
      <dgm:prSet/>
      <dgm:spPr/>
      <dgm:t>
        <a:bodyPr/>
        <a:lstStyle/>
        <a:p>
          <a:endParaRPr lang="fr-FR"/>
        </a:p>
      </dgm:t>
    </dgm:pt>
    <dgm:pt modelId="{93482A59-8950-4C3D-A74C-62FE0D774894}">
      <dgm:prSet phldrT="[Texte]"/>
      <dgm:spPr>
        <a:solidFill>
          <a:srgbClr val="92D050"/>
        </a:solidFill>
        <a:ln>
          <a:prstDash val="sysDash"/>
          <a:tailEnd type="triangle"/>
        </a:ln>
      </dgm:spPr>
      <dgm:t>
        <a:bodyPr/>
        <a:lstStyle/>
        <a:p>
          <a:r>
            <a:rPr lang="fr-FR"/>
            <a:t>Seulement </a:t>
          </a:r>
          <a:r>
            <a:rPr lang="fr-FR" u="sng"/>
            <a:t>pendant</a:t>
          </a:r>
          <a:r>
            <a:rPr lang="fr-FR" u="none"/>
            <a:t> </a:t>
          </a:r>
          <a:r>
            <a:rPr lang="fr-FR"/>
            <a:t>la durée de l'opération financée</a:t>
          </a:r>
        </a:p>
      </dgm:t>
    </dgm:pt>
    <dgm:pt modelId="{290CFF82-A861-4644-A566-88FD08FC8589}" type="parTrans" cxnId="{423F5E9C-1996-468A-A0A9-91154BCCBE18}">
      <dgm:prSet/>
      <dgm:spPr>
        <a:ln>
          <a:prstDash val="sysDash"/>
          <a:tailEnd type="triangle"/>
        </a:ln>
      </dgm:spPr>
      <dgm:t>
        <a:bodyPr/>
        <a:lstStyle/>
        <a:p>
          <a:endParaRPr lang="fr-FR"/>
        </a:p>
      </dgm:t>
    </dgm:pt>
    <dgm:pt modelId="{D351B5BF-DEDA-48D3-93AB-EC1A23369EBA}" type="sibTrans" cxnId="{423F5E9C-1996-468A-A0A9-91154BCCBE18}">
      <dgm:prSet/>
      <dgm:spPr/>
      <dgm:t>
        <a:bodyPr/>
        <a:lstStyle/>
        <a:p>
          <a:endParaRPr lang="fr-FR"/>
        </a:p>
      </dgm:t>
    </dgm:pt>
    <dgm:pt modelId="{76551BA1-FDA9-465E-A1CB-5F256823B7C9}">
      <dgm:prSet phldrT="[Texte]"/>
      <dgm:spPr>
        <a:solidFill>
          <a:schemeClr val="accent5"/>
        </a:solidFill>
      </dgm:spPr>
      <dgm:t>
        <a:bodyPr/>
        <a:lstStyle/>
        <a:p>
          <a:r>
            <a:rPr lang="fr-FR"/>
            <a:t>Inférieur ou égal à 50 000 </a:t>
          </a:r>
          <a:r>
            <a:rPr lang="fr-FR">
              <a:latin typeface="Times New Roman"/>
              <a:cs typeface="Times New Roman"/>
            </a:rPr>
            <a:t>€</a:t>
          </a:r>
          <a:endParaRPr lang="fr-FR"/>
        </a:p>
      </dgm:t>
    </dgm:pt>
    <dgm:pt modelId="{AC31B40A-2857-424F-8771-97804A000D6E}" type="parTrans" cxnId="{21B2E7D2-BE5A-4506-9D94-8CBA263067BA}">
      <dgm:prSet/>
      <dgm:spPr>
        <a:ln>
          <a:solidFill>
            <a:schemeClr val="tx1"/>
          </a:solidFill>
          <a:prstDash val="sysDash"/>
          <a:tailEnd type="triangle"/>
        </a:ln>
      </dgm:spPr>
      <dgm:t>
        <a:bodyPr/>
        <a:lstStyle/>
        <a:p>
          <a:endParaRPr lang="fr-FR"/>
        </a:p>
      </dgm:t>
    </dgm:pt>
    <dgm:pt modelId="{2B95F68D-2F0B-488A-AA85-F996C244941B}" type="sibTrans" cxnId="{21B2E7D2-BE5A-4506-9D94-8CBA263067BA}">
      <dgm:prSet/>
      <dgm:spPr/>
      <dgm:t>
        <a:bodyPr/>
        <a:lstStyle/>
        <a:p>
          <a:endParaRPr lang="fr-FR"/>
        </a:p>
      </dgm:t>
    </dgm:pt>
    <dgm:pt modelId="{7E6237DD-6AF7-4FD6-8BFB-957DEF5D3125}">
      <dgm:prSet phldrT="[Texte]"/>
      <dgm:spPr>
        <a:solidFill>
          <a:srgbClr val="92D050"/>
        </a:solidFill>
        <a:ln>
          <a:prstDash val="sysDash"/>
          <a:tailEnd type="triangle"/>
        </a:ln>
      </dgm:spPr>
      <dgm:t>
        <a:bodyPr/>
        <a:lstStyle/>
        <a:p>
          <a:r>
            <a:rPr lang="fr-FR" u="sng"/>
            <a:t>Pendant</a:t>
          </a:r>
          <a:r>
            <a:rPr lang="fr-FR"/>
            <a:t> la durée de l'opération financée  </a:t>
          </a:r>
          <a:r>
            <a:rPr lang="fr-FR" u="sng"/>
            <a:t>et après </a:t>
          </a:r>
          <a:r>
            <a:rPr lang="fr-FR"/>
            <a:t>son achèvement</a:t>
          </a:r>
        </a:p>
      </dgm:t>
    </dgm:pt>
    <dgm:pt modelId="{53A99E32-D0E2-4EFF-B402-9E098CBC782A}" type="parTrans" cxnId="{9D9F376A-F683-451C-9898-5059BEDCA59E}">
      <dgm:prSet/>
      <dgm:spPr>
        <a:ln>
          <a:solidFill>
            <a:schemeClr val="tx1"/>
          </a:solidFill>
          <a:prstDash val="sysDash"/>
          <a:tailEnd type="triangle"/>
        </a:ln>
      </dgm:spPr>
      <dgm:t>
        <a:bodyPr/>
        <a:lstStyle/>
        <a:p>
          <a:endParaRPr lang="fr-FR"/>
        </a:p>
      </dgm:t>
    </dgm:pt>
    <dgm:pt modelId="{F3E994C4-64BD-4E71-83C3-788C87159501}" type="sibTrans" cxnId="{9D9F376A-F683-451C-9898-5059BEDCA59E}">
      <dgm:prSet/>
      <dgm:spPr/>
      <dgm:t>
        <a:bodyPr/>
        <a:lstStyle/>
        <a:p>
          <a:endParaRPr lang="fr-FR"/>
        </a:p>
      </dgm:t>
    </dgm:pt>
    <dgm:pt modelId="{DE3C4EE0-4FC7-47CE-B45E-C2A8EB3A13A3}">
      <dgm:prSet phldrT="[Texte]"/>
      <dgm:spPr>
        <a:solidFill>
          <a:schemeClr val="accent1"/>
        </a:solidFill>
      </dgm:spPr>
      <dgm:t>
        <a:bodyPr/>
        <a:lstStyle/>
        <a:p>
          <a:r>
            <a:rPr lang="fr-FR"/>
            <a:t>Quand les recettes   vont-elles  être générées ?</a:t>
          </a:r>
        </a:p>
      </dgm:t>
    </dgm:pt>
    <dgm:pt modelId="{559E9860-8D8A-48BA-BB7B-FF39CEF44C61}" type="parTrans" cxnId="{1878702D-52D5-44F1-825B-7130621DB2C6}">
      <dgm:prSet/>
      <dgm:spPr>
        <a:ln>
          <a:solidFill>
            <a:schemeClr val="bg1"/>
          </a:solidFill>
          <a:prstDash val="sysDash"/>
          <a:tailEnd type="triangle"/>
        </a:ln>
      </dgm:spPr>
      <dgm:t>
        <a:bodyPr/>
        <a:lstStyle/>
        <a:p>
          <a:endParaRPr lang="fr-FR"/>
        </a:p>
      </dgm:t>
    </dgm:pt>
    <dgm:pt modelId="{1AC2F49E-1E23-4F2B-A7A5-BD10F15A6E14}" type="sibTrans" cxnId="{1878702D-52D5-44F1-825B-7130621DB2C6}">
      <dgm:prSet/>
      <dgm:spPr/>
      <dgm:t>
        <a:bodyPr/>
        <a:lstStyle/>
        <a:p>
          <a:endParaRPr lang="fr-FR"/>
        </a:p>
      </dgm:t>
    </dgm:pt>
    <dgm:pt modelId="{6FE27E51-FCFC-48A1-B4A8-32AB654FC0B8}">
      <dgm:prSet phldrT="[Texte]"/>
      <dgm:spPr>
        <a:solidFill>
          <a:srgbClr val="92D050"/>
        </a:solidFill>
        <a:ln>
          <a:prstDash val="sysDash"/>
          <a:tailEnd type="triangle"/>
        </a:ln>
      </dgm:spPr>
      <dgm:t>
        <a:bodyPr/>
        <a:lstStyle/>
        <a:p>
          <a:r>
            <a:rPr lang="fr-FR"/>
            <a:t>Seulement </a:t>
          </a:r>
          <a:r>
            <a:rPr lang="fr-FR" u="sng"/>
            <a:t>après</a:t>
          </a:r>
          <a:r>
            <a:rPr lang="fr-FR"/>
            <a:t> l'achèvement de l'opération</a:t>
          </a:r>
        </a:p>
      </dgm:t>
    </dgm:pt>
    <dgm:pt modelId="{880B1D48-1C71-4B99-BA77-2CE806499FA6}" type="parTrans" cxnId="{8ADCF8CF-B721-4F07-97B4-2963B64830C4}">
      <dgm:prSet/>
      <dgm:spPr>
        <a:ln>
          <a:solidFill>
            <a:schemeClr val="tx1"/>
          </a:solidFill>
          <a:prstDash val="sysDash"/>
          <a:tailEnd type="triangle"/>
        </a:ln>
      </dgm:spPr>
      <dgm:t>
        <a:bodyPr/>
        <a:lstStyle/>
        <a:p>
          <a:endParaRPr lang="fr-FR"/>
        </a:p>
      </dgm:t>
    </dgm:pt>
    <dgm:pt modelId="{0AE27095-7E95-4841-BF55-4044E7289494}" type="sibTrans" cxnId="{8ADCF8CF-B721-4F07-97B4-2963B64830C4}">
      <dgm:prSet/>
      <dgm:spPr/>
      <dgm:t>
        <a:bodyPr/>
        <a:lstStyle/>
        <a:p>
          <a:endParaRPr lang="fr-FR"/>
        </a:p>
      </dgm:t>
    </dgm:pt>
    <dgm:pt modelId="{C55E5195-A3E0-43E6-A1B5-8CD809F412F3}">
      <dgm:prSet phldrT="[Texte]"/>
      <dgm:spPr>
        <a:solidFill>
          <a:schemeClr val="accent5"/>
        </a:solidFill>
      </dgm:spPr>
      <dgm:t>
        <a:bodyPr/>
        <a:lstStyle/>
        <a:p>
          <a:r>
            <a:rPr lang="fr-FR"/>
            <a:t>Compris entre 50 000 </a:t>
          </a:r>
          <a:r>
            <a:rPr lang="fr-FR">
              <a:latin typeface="Times New Roman"/>
              <a:cs typeface="Times New Roman"/>
            </a:rPr>
            <a:t>€            </a:t>
          </a:r>
        </a:p>
        <a:p>
          <a:r>
            <a:rPr lang="fr-FR"/>
            <a:t>et 1 million d'</a:t>
          </a:r>
          <a:r>
            <a:rPr lang="fr-FR">
              <a:latin typeface="Times New Roman"/>
              <a:cs typeface="Times New Roman"/>
            </a:rPr>
            <a:t>€</a:t>
          </a:r>
          <a:endParaRPr lang="fr-FR"/>
        </a:p>
      </dgm:t>
    </dgm:pt>
    <dgm:pt modelId="{22F9A4C9-63F7-4732-97A4-9BF7A399BA6C}" type="parTrans" cxnId="{9FE9927C-1A25-468D-A10D-D8D1C79D7071}">
      <dgm:prSet/>
      <dgm:spPr>
        <a:ln>
          <a:solidFill>
            <a:schemeClr val="tx1"/>
          </a:solidFill>
          <a:prstDash val="sysDash"/>
          <a:tailEnd type="triangle"/>
        </a:ln>
      </dgm:spPr>
      <dgm:t>
        <a:bodyPr/>
        <a:lstStyle/>
        <a:p>
          <a:endParaRPr lang="fr-FR"/>
        </a:p>
      </dgm:t>
    </dgm:pt>
    <dgm:pt modelId="{5DA56638-A24F-4F42-A52D-3444E0233768}" type="sibTrans" cxnId="{9FE9927C-1A25-468D-A10D-D8D1C79D7071}">
      <dgm:prSet/>
      <dgm:spPr/>
      <dgm:t>
        <a:bodyPr/>
        <a:lstStyle/>
        <a:p>
          <a:endParaRPr lang="fr-FR"/>
        </a:p>
      </dgm:t>
    </dgm:pt>
    <dgm:pt modelId="{61E9419A-819A-4852-9A14-2207365FB8C1}">
      <dgm:prSet phldrT="[Texte]"/>
      <dgm:spPr>
        <a:solidFill>
          <a:srgbClr val="FFCC66"/>
        </a:solidFill>
      </dgm:spPr>
      <dgm:t>
        <a:bodyPr/>
        <a:lstStyle/>
        <a:p>
          <a:r>
            <a:rPr lang="fr-FR" b="1"/>
            <a:t>Pas d'estimation de recettes à fournir</a:t>
          </a:r>
        </a:p>
        <a:p>
          <a:r>
            <a:rPr lang="fr-FR"/>
            <a:t>  (non concerné par cette annexe)</a:t>
          </a:r>
        </a:p>
      </dgm:t>
    </dgm:pt>
    <dgm:pt modelId="{BAC54578-6CA1-4F55-BE56-C34714862025}" type="parTrans" cxnId="{E0BB7BB1-5F86-44A8-B08B-7CA91BD685BE}">
      <dgm:prSet/>
      <dgm:spPr>
        <a:ln>
          <a:solidFill>
            <a:schemeClr val="bg1"/>
          </a:solidFill>
          <a:prstDash val="sysDash"/>
          <a:tailEnd type="triangle"/>
        </a:ln>
      </dgm:spPr>
      <dgm:t>
        <a:bodyPr/>
        <a:lstStyle/>
        <a:p>
          <a:endParaRPr lang="fr-FR"/>
        </a:p>
      </dgm:t>
    </dgm:pt>
    <dgm:pt modelId="{3DD15D34-F1C2-4F74-B37C-C726B8487EBA}" type="sibTrans" cxnId="{E0BB7BB1-5F86-44A8-B08B-7CA91BD685BE}">
      <dgm:prSet/>
      <dgm:spPr/>
      <dgm:t>
        <a:bodyPr/>
        <a:lstStyle/>
        <a:p>
          <a:endParaRPr lang="fr-FR"/>
        </a:p>
      </dgm:t>
    </dgm:pt>
    <dgm:pt modelId="{F6A89F71-DF9B-4E9D-9FCF-32A81AECC023}">
      <dgm:prSet phldrT="[Texte]"/>
      <dgm:spPr>
        <a:solidFill>
          <a:srgbClr val="92D050"/>
        </a:solidFill>
      </dgm:spPr>
      <dgm:t>
        <a:bodyPr/>
        <a:lstStyle/>
        <a:p>
          <a:r>
            <a:rPr lang="fr-FR" u="sng"/>
            <a:t>Seulement après </a:t>
          </a:r>
          <a:r>
            <a:rPr lang="fr-FR"/>
            <a:t>l'achèvement de l'opération</a:t>
          </a:r>
        </a:p>
      </dgm:t>
    </dgm:pt>
    <dgm:pt modelId="{72BB3188-6624-4C6F-AA19-BBE2C25D7F33}" type="parTrans" cxnId="{82C76161-ABA1-41FF-93CA-FBF44F831E03}">
      <dgm:prSet/>
      <dgm:spPr>
        <a:ln>
          <a:solidFill>
            <a:schemeClr val="tx1"/>
          </a:solidFill>
          <a:prstDash val="sysDash"/>
          <a:tailEnd type="triangle"/>
        </a:ln>
      </dgm:spPr>
      <dgm:t>
        <a:bodyPr/>
        <a:lstStyle/>
        <a:p>
          <a:endParaRPr lang="fr-FR"/>
        </a:p>
      </dgm:t>
    </dgm:pt>
    <dgm:pt modelId="{0E723501-F704-4610-AD23-4B1F17DCE557}" type="sibTrans" cxnId="{82C76161-ABA1-41FF-93CA-FBF44F831E03}">
      <dgm:prSet/>
      <dgm:spPr/>
      <dgm:t>
        <a:bodyPr/>
        <a:lstStyle/>
        <a:p>
          <a:endParaRPr lang="fr-FR"/>
        </a:p>
      </dgm:t>
    </dgm:pt>
    <dgm:pt modelId="{6E944055-3390-4C1B-B0C7-17425C7490A6}">
      <dgm:prSet phldrT="[Texte]"/>
      <dgm:spPr>
        <a:solidFill>
          <a:srgbClr val="92D050"/>
        </a:solidFill>
      </dgm:spPr>
      <dgm:t>
        <a:bodyPr/>
        <a:lstStyle/>
        <a:p>
          <a:r>
            <a:rPr lang="fr-FR" u="sng"/>
            <a:t>Pendant</a:t>
          </a:r>
          <a:r>
            <a:rPr lang="fr-FR"/>
            <a:t> la durée de l'opération financée  </a:t>
          </a:r>
          <a:r>
            <a:rPr lang="fr-FR" u="sng"/>
            <a:t>et après </a:t>
          </a:r>
          <a:r>
            <a:rPr lang="fr-FR"/>
            <a:t>son achèvement</a:t>
          </a:r>
        </a:p>
      </dgm:t>
    </dgm:pt>
    <dgm:pt modelId="{5AF7FEE5-0F50-45F1-B15C-79C21119E8BF}" type="parTrans" cxnId="{7430791B-932D-4ED8-A073-A474149C39C3}">
      <dgm:prSet/>
      <dgm:spPr>
        <a:ln>
          <a:solidFill>
            <a:schemeClr val="tx1"/>
          </a:solidFill>
          <a:prstDash val="sysDash"/>
          <a:tailEnd type="triangle"/>
        </a:ln>
      </dgm:spPr>
      <dgm:t>
        <a:bodyPr/>
        <a:lstStyle/>
        <a:p>
          <a:endParaRPr lang="fr-FR"/>
        </a:p>
      </dgm:t>
    </dgm:pt>
    <dgm:pt modelId="{806064E5-EBB0-4E88-AF71-68F8437B8D58}" type="sibTrans" cxnId="{7430791B-932D-4ED8-A073-A474149C39C3}">
      <dgm:prSet/>
      <dgm:spPr/>
      <dgm:t>
        <a:bodyPr/>
        <a:lstStyle/>
        <a:p>
          <a:endParaRPr lang="fr-FR"/>
        </a:p>
      </dgm:t>
    </dgm:pt>
    <dgm:pt modelId="{AA9EBF99-87CD-456B-B015-E0445A7D579A}">
      <dgm:prSet phldrT="[Texte]"/>
      <dgm:spPr>
        <a:solidFill>
          <a:schemeClr val="accent6"/>
        </a:solidFill>
      </dgm:spPr>
      <dgm:t>
        <a:bodyPr/>
        <a:lstStyle/>
        <a:p>
          <a:r>
            <a:rPr lang="fr-FR" b="1"/>
            <a:t>Méthode 2                  </a:t>
          </a:r>
        </a:p>
        <a:p>
          <a:r>
            <a:rPr lang="fr-FR"/>
            <a:t>Estimation des recettes prévisionnelles</a:t>
          </a:r>
        </a:p>
      </dgm:t>
    </dgm:pt>
    <dgm:pt modelId="{A2ECAF23-5F19-4860-ACAA-BFA1A277A903}" type="parTrans" cxnId="{8C0CDE4F-85F8-40F7-8ACB-AF8827356736}">
      <dgm:prSet/>
      <dgm:spPr>
        <a:ln>
          <a:solidFill>
            <a:schemeClr val="bg1"/>
          </a:solidFill>
        </a:ln>
      </dgm:spPr>
      <dgm:t>
        <a:bodyPr/>
        <a:lstStyle/>
        <a:p>
          <a:endParaRPr lang="fr-FR"/>
        </a:p>
      </dgm:t>
    </dgm:pt>
    <dgm:pt modelId="{28E93DAE-4936-4CDF-A842-65A59C1F969A}" type="sibTrans" cxnId="{8C0CDE4F-85F8-40F7-8ACB-AF8827356736}">
      <dgm:prSet/>
      <dgm:spPr/>
      <dgm:t>
        <a:bodyPr/>
        <a:lstStyle/>
        <a:p>
          <a:endParaRPr lang="fr-FR"/>
        </a:p>
      </dgm:t>
    </dgm:pt>
    <dgm:pt modelId="{94B89C2D-09E4-4FC8-8732-24883604DC21}">
      <dgm:prSet phldrT="[Texte]"/>
      <dgm:spPr>
        <a:solidFill>
          <a:srgbClr val="92D050"/>
        </a:solidFill>
      </dgm:spPr>
      <dgm:t>
        <a:bodyPr/>
        <a:lstStyle/>
        <a:p>
          <a:r>
            <a:rPr lang="fr-FR"/>
            <a:t>Seulement </a:t>
          </a:r>
          <a:r>
            <a:rPr lang="fr-FR" u="sng"/>
            <a:t>pendant</a:t>
          </a:r>
          <a:r>
            <a:rPr lang="fr-FR" u="none"/>
            <a:t> </a:t>
          </a:r>
          <a:r>
            <a:rPr lang="fr-FR"/>
            <a:t>la durée de l'opération financée</a:t>
          </a:r>
        </a:p>
      </dgm:t>
    </dgm:pt>
    <dgm:pt modelId="{296152E4-F1D3-4478-999C-F493EE01741F}" type="parTrans" cxnId="{D7F7CCE6-DD98-4226-94BE-3CBF3D7DF29C}">
      <dgm:prSet/>
      <dgm:spPr>
        <a:ln>
          <a:solidFill>
            <a:schemeClr val="tx1"/>
          </a:solidFill>
          <a:prstDash val="sysDash"/>
          <a:tailEnd type="triangle"/>
        </a:ln>
      </dgm:spPr>
      <dgm:t>
        <a:bodyPr/>
        <a:lstStyle/>
        <a:p>
          <a:endParaRPr lang="fr-FR"/>
        </a:p>
      </dgm:t>
    </dgm:pt>
    <dgm:pt modelId="{78FFA53D-765D-4164-9C48-DF546DA46DDC}" type="sibTrans" cxnId="{D7F7CCE6-DD98-4226-94BE-3CBF3D7DF29C}">
      <dgm:prSet/>
      <dgm:spPr/>
      <dgm:t>
        <a:bodyPr/>
        <a:lstStyle/>
        <a:p>
          <a:endParaRPr lang="fr-FR"/>
        </a:p>
      </dgm:t>
    </dgm:pt>
    <dgm:pt modelId="{CAFDD60B-8D93-42CD-83AD-2241751679F7}" type="pres">
      <dgm:prSet presAssocID="{CF138CB2-3481-4824-8E07-295D84374C29}" presName="diagram" presStyleCnt="0">
        <dgm:presLayoutVars>
          <dgm:chPref val="1"/>
          <dgm:dir/>
          <dgm:animOne val="branch"/>
          <dgm:animLvl val="lvl"/>
          <dgm:resizeHandles val="exact"/>
        </dgm:presLayoutVars>
      </dgm:prSet>
      <dgm:spPr/>
      <dgm:t>
        <a:bodyPr/>
        <a:lstStyle/>
        <a:p>
          <a:endParaRPr lang="fr-FR"/>
        </a:p>
      </dgm:t>
    </dgm:pt>
    <dgm:pt modelId="{8FBE1AFF-996F-4534-9D62-E90880DF66A2}" type="pres">
      <dgm:prSet presAssocID="{59B35BAD-EF1F-4AED-AB77-DC9E27C44418}" presName="root1" presStyleCnt="0"/>
      <dgm:spPr/>
    </dgm:pt>
    <dgm:pt modelId="{6E4DACE2-1B4D-482D-88D0-7DD58DA2818C}" type="pres">
      <dgm:prSet presAssocID="{59B35BAD-EF1F-4AED-AB77-DC9E27C44418}" presName="LevelOneTextNode" presStyleLbl="node0" presStyleIdx="0" presStyleCnt="1" custScaleX="88390" custScaleY="180832" custLinFactNeighborX="-43192" custLinFactNeighborY="-14057">
        <dgm:presLayoutVars>
          <dgm:chPref val="3"/>
        </dgm:presLayoutVars>
      </dgm:prSet>
      <dgm:spPr/>
      <dgm:t>
        <a:bodyPr/>
        <a:lstStyle/>
        <a:p>
          <a:endParaRPr lang="fr-FR"/>
        </a:p>
      </dgm:t>
    </dgm:pt>
    <dgm:pt modelId="{9FA28AFE-4686-4685-B035-6E00F63F5169}" type="pres">
      <dgm:prSet presAssocID="{59B35BAD-EF1F-4AED-AB77-DC9E27C44418}" presName="level2hierChild" presStyleCnt="0"/>
      <dgm:spPr/>
    </dgm:pt>
    <dgm:pt modelId="{1A916293-0057-4F66-B983-DD3A1DBD1613}" type="pres">
      <dgm:prSet presAssocID="{AC31B40A-2857-424F-8771-97804A000D6E}" presName="conn2-1" presStyleLbl="parChTrans1D2" presStyleIdx="0" presStyleCnt="3"/>
      <dgm:spPr/>
      <dgm:t>
        <a:bodyPr/>
        <a:lstStyle/>
        <a:p>
          <a:endParaRPr lang="fr-FR"/>
        </a:p>
      </dgm:t>
    </dgm:pt>
    <dgm:pt modelId="{34F3108F-C6C9-4DC5-A8C8-E26C5526A7F6}" type="pres">
      <dgm:prSet presAssocID="{AC31B40A-2857-424F-8771-97804A000D6E}" presName="connTx" presStyleLbl="parChTrans1D2" presStyleIdx="0" presStyleCnt="3"/>
      <dgm:spPr/>
      <dgm:t>
        <a:bodyPr/>
        <a:lstStyle/>
        <a:p>
          <a:endParaRPr lang="fr-FR"/>
        </a:p>
      </dgm:t>
    </dgm:pt>
    <dgm:pt modelId="{061F4039-F182-430A-BF24-4A0CCABFC580}" type="pres">
      <dgm:prSet presAssocID="{76551BA1-FDA9-465E-A1CB-5F256823B7C9}" presName="root2" presStyleCnt="0"/>
      <dgm:spPr/>
    </dgm:pt>
    <dgm:pt modelId="{C0F62D47-BE64-4A37-9AF9-2B7ECE0B18EC}" type="pres">
      <dgm:prSet presAssocID="{76551BA1-FDA9-465E-A1CB-5F256823B7C9}" presName="LevelTwoTextNode" presStyleLbl="node2" presStyleIdx="0" presStyleCnt="3" custScaleX="147928" custScaleY="80249" custLinFactNeighborX="-37174" custLinFactNeighborY="-1979">
        <dgm:presLayoutVars>
          <dgm:chPref val="3"/>
        </dgm:presLayoutVars>
      </dgm:prSet>
      <dgm:spPr/>
      <dgm:t>
        <a:bodyPr/>
        <a:lstStyle/>
        <a:p>
          <a:endParaRPr lang="fr-FR"/>
        </a:p>
      </dgm:t>
    </dgm:pt>
    <dgm:pt modelId="{02BB9083-DA41-49D2-936A-0B723C92C5E0}" type="pres">
      <dgm:prSet presAssocID="{76551BA1-FDA9-465E-A1CB-5F256823B7C9}" presName="level3hierChild" presStyleCnt="0"/>
      <dgm:spPr/>
    </dgm:pt>
    <dgm:pt modelId="{E249B224-C33D-43D4-B9B1-79ACCD75D24D}" type="pres">
      <dgm:prSet presAssocID="{BAC54578-6CA1-4F55-BE56-C34714862025}" presName="conn2-1" presStyleLbl="parChTrans1D3" presStyleIdx="0" presStyleCnt="3"/>
      <dgm:spPr/>
      <dgm:t>
        <a:bodyPr/>
        <a:lstStyle/>
        <a:p>
          <a:endParaRPr lang="fr-FR"/>
        </a:p>
      </dgm:t>
    </dgm:pt>
    <dgm:pt modelId="{7AD2764A-6B0E-4C2B-8736-FF405F07A4DC}" type="pres">
      <dgm:prSet presAssocID="{BAC54578-6CA1-4F55-BE56-C34714862025}" presName="connTx" presStyleLbl="parChTrans1D3" presStyleIdx="0" presStyleCnt="3"/>
      <dgm:spPr/>
      <dgm:t>
        <a:bodyPr/>
        <a:lstStyle/>
        <a:p>
          <a:endParaRPr lang="fr-FR"/>
        </a:p>
      </dgm:t>
    </dgm:pt>
    <dgm:pt modelId="{45867532-DB93-400A-80C1-64005703C964}" type="pres">
      <dgm:prSet presAssocID="{61E9419A-819A-4852-9A14-2207365FB8C1}" presName="root2" presStyleCnt="0"/>
      <dgm:spPr/>
    </dgm:pt>
    <dgm:pt modelId="{3904A414-1382-4965-A088-75CC9C866455}" type="pres">
      <dgm:prSet presAssocID="{61E9419A-819A-4852-9A14-2207365FB8C1}" presName="LevelTwoTextNode" presStyleLbl="node3" presStyleIdx="0" presStyleCnt="3" custScaleY="166162" custLinFactX="100000" custLinFactNeighborX="197993" custLinFactNeighborY="42724">
        <dgm:presLayoutVars>
          <dgm:chPref val="3"/>
        </dgm:presLayoutVars>
      </dgm:prSet>
      <dgm:spPr/>
      <dgm:t>
        <a:bodyPr/>
        <a:lstStyle/>
        <a:p>
          <a:endParaRPr lang="fr-FR"/>
        </a:p>
      </dgm:t>
    </dgm:pt>
    <dgm:pt modelId="{2D7B00C5-B16E-47B7-AEC8-61419283D6FD}" type="pres">
      <dgm:prSet presAssocID="{61E9419A-819A-4852-9A14-2207365FB8C1}" presName="level3hierChild" presStyleCnt="0"/>
      <dgm:spPr/>
    </dgm:pt>
    <dgm:pt modelId="{A35DA0B4-F4C7-4F46-A6CD-978204DC023E}" type="pres">
      <dgm:prSet presAssocID="{22F9A4C9-63F7-4732-97A4-9BF7A399BA6C}" presName="conn2-1" presStyleLbl="parChTrans1D2" presStyleIdx="1" presStyleCnt="3"/>
      <dgm:spPr/>
      <dgm:t>
        <a:bodyPr/>
        <a:lstStyle/>
        <a:p>
          <a:endParaRPr lang="fr-FR"/>
        </a:p>
      </dgm:t>
    </dgm:pt>
    <dgm:pt modelId="{9AC7C174-E645-41B0-94BB-FCB2BBB611DB}" type="pres">
      <dgm:prSet presAssocID="{22F9A4C9-63F7-4732-97A4-9BF7A399BA6C}" presName="connTx" presStyleLbl="parChTrans1D2" presStyleIdx="1" presStyleCnt="3"/>
      <dgm:spPr/>
      <dgm:t>
        <a:bodyPr/>
        <a:lstStyle/>
        <a:p>
          <a:endParaRPr lang="fr-FR"/>
        </a:p>
      </dgm:t>
    </dgm:pt>
    <dgm:pt modelId="{2A4645EE-F011-49E6-8394-BD08F47B7961}" type="pres">
      <dgm:prSet presAssocID="{C55E5195-A3E0-43E6-A1B5-8CD809F412F3}" presName="root2" presStyleCnt="0"/>
      <dgm:spPr/>
    </dgm:pt>
    <dgm:pt modelId="{0B6CAA8C-D141-4ED0-B260-EADD9106E37C}" type="pres">
      <dgm:prSet presAssocID="{C55E5195-A3E0-43E6-A1B5-8CD809F412F3}" presName="LevelTwoTextNode" presStyleLbl="node2" presStyleIdx="1" presStyleCnt="3" custScaleX="147900" custScaleY="76020" custLinFactNeighborX="-39851" custLinFactNeighborY="4245">
        <dgm:presLayoutVars>
          <dgm:chPref val="3"/>
        </dgm:presLayoutVars>
      </dgm:prSet>
      <dgm:spPr/>
      <dgm:t>
        <a:bodyPr/>
        <a:lstStyle/>
        <a:p>
          <a:endParaRPr lang="fr-FR"/>
        </a:p>
      </dgm:t>
    </dgm:pt>
    <dgm:pt modelId="{69D3772D-F5F0-4584-A0F6-C83556488FB4}" type="pres">
      <dgm:prSet presAssocID="{C55E5195-A3E0-43E6-A1B5-8CD809F412F3}" presName="level3hierChild" presStyleCnt="0"/>
      <dgm:spPr/>
    </dgm:pt>
    <dgm:pt modelId="{C599F7D9-430D-4569-B9CF-99921D369668}" type="pres">
      <dgm:prSet presAssocID="{559E9860-8D8A-48BA-BB7B-FF39CEF44C61}" presName="conn2-1" presStyleLbl="parChTrans1D3" presStyleIdx="1" presStyleCnt="3"/>
      <dgm:spPr/>
      <dgm:t>
        <a:bodyPr/>
        <a:lstStyle/>
        <a:p>
          <a:endParaRPr lang="fr-FR"/>
        </a:p>
      </dgm:t>
    </dgm:pt>
    <dgm:pt modelId="{A2CD5C17-0619-4FB9-AC1B-E39FC9035631}" type="pres">
      <dgm:prSet presAssocID="{559E9860-8D8A-48BA-BB7B-FF39CEF44C61}" presName="connTx" presStyleLbl="parChTrans1D3" presStyleIdx="1" presStyleCnt="3"/>
      <dgm:spPr/>
      <dgm:t>
        <a:bodyPr/>
        <a:lstStyle/>
        <a:p>
          <a:endParaRPr lang="fr-FR"/>
        </a:p>
      </dgm:t>
    </dgm:pt>
    <dgm:pt modelId="{9703872F-B2DC-4E0E-AA03-1AD56F196A95}" type="pres">
      <dgm:prSet presAssocID="{DE3C4EE0-4FC7-47CE-B45E-C2A8EB3A13A3}" presName="root2" presStyleCnt="0"/>
      <dgm:spPr/>
    </dgm:pt>
    <dgm:pt modelId="{A343FE59-D092-4B8D-9FBB-398EDB147A8C}" type="pres">
      <dgm:prSet presAssocID="{DE3C4EE0-4FC7-47CE-B45E-C2A8EB3A13A3}" presName="LevelTwoTextNode" presStyleLbl="node3" presStyleIdx="1" presStyleCnt="3" custScaleX="90083" custScaleY="180708" custLinFactNeighborX="-37600" custLinFactNeighborY="10189">
        <dgm:presLayoutVars>
          <dgm:chPref val="3"/>
        </dgm:presLayoutVars>
      </dgm:prSet>
      <dgm:spPr/>
      <dgm:t>
        <a:bodyPr/>
        <a:lstStyle/>
        <a:p>
          <a:endParaRPr lang="fr-FR"/>
        </a:p>
      </dgm:t>
    </dgm:pt>
    <dgm:pt modelId="{A25A18F0-4CDF-4D02-BAF2-EC1450C618D5}" type="pres">
      <dgm:prSet presAssocID="{DE3C4EE0-4FC7-47CE-B45E-C2A8EB3A13A3}" presName="level3hierChild" presStyleCnt="0"/>
      <dgm:spPr/>
    </dgm:pt>
    <dgm:pt modelId="{5FC9DC52-6644-4145-9D50-BED4DE20CF96}" type="pres">
      <dgm:prSet presAssocID="{72BB3188-6624-4C6F-AA19-BBE2C25D7F33}" presName="conn2-1" presStyleLbl="parChTrans1D4" presStyleIdx="0" presStyleCnt="8"/>
      <dgm:spPr/>
      <dgm:t>
        <a:bodyPr/>
        <a:lstStyle/>
        <a:p>
          <a:endParaRPr lang="fr-FR"/>
        </a:p>
      </dgm:t>
    </dgm:pt>
    <dgm:pt modelId="{C7DB7A8F-8C3F-4A75-9668-F952C00057C7}" type="pres">
      <dgm:prSet presAssocID="{72BB3188-6624-4C6F-AA19-BBE2C25D7F33}" presName="connTx" presStyleLbl="parChTrans1D4" presStyleIdx="0" presStyleCnt="8"/>
      <dgm:spPr/>
      <dgm:t>
        <a:bodyPr/>
        <a:lstStyle/>
        <a:p>
          <a:endParaRPr lang="fr-FR"/>
        </a:p>
      </dgm:t>
    </dgm:pt>
    <dgm:pt modelId="{A7424D5B-75B0-4AFD-B208-ECE6F0F5A7E8}" type="pres">
      <dgm:prSet presAssocID="{F6A89F71-DF9B-4E9D-9FCF-32A81AECC023}" presName="root2" presStyleCnt="0"/>
      <dgm:spPr/>
    </dgm:pt>
    <dgm:pt modelId="{F2111B41-22FA-4FC4-B6B9-11FB7ACBD524}" type="pres">
      <dgm:prSet presAssocID="{F6A89F71-DF9B-4E9D-9FCF-32A81AECC023}" presName="LevelTwoTextNode" presStyleLbl="node4" presStyleIdx="0" presStyleCnt="8" custScaleX="135024" custScaleY="74188" custLinFactNeighborX="-15408" custLinFactNeighborY="-41077">
        <dgm:presLayoutVars>
          <dgm:chPref val="3"/>
        </dgm:presLayoutVars>
      </dgm:prSet>
      <dgm:spPr/>
      <dgm:t>
        <a:bodyPr/>
        <a:lstStyle/>
        <a:p>
          <a:endParaRPr lang="fr-FR"/>
        </a:p>
      </dgm:t>
    </dgm:pt>
    <dgm:pt modelId="{4D3BEFFE-7AD6-41A4-A226-5EECB7E8C667}" type="pres">
      <dgm:prSet presAssocID="{F6A89F71-DF9B-4E9D-9FCF-32A81AECC023}" presName="level3hierChild" presStyleCnt="0"/>
      <dgm:spPr/>
    </dgm:pt>
    <dgm:pt modelId="{B98B4999-BBCA-4FCB-A636-09CE3D5BAC82}" type="pres">
      <dgm:prSet presAssocID="{5AF7FEE5-0F50-45F1-B15C-79C21119E8BF}" presName="conn2-1" presStyleLbl="parChTrans1D4" presStyleIdx="1" presStyleCnt="8"/>
      <dgm:spPr/>
      <dgm:t>
        <a:bodyPr/>
        <a:lstStyle/>
        <a:p>
          <a:endParaRPr lang="fr-FR"/>
        </a:p>
      </dgm:t>
    </dgm:pt>
    <dgm:pt modelId="{1BEFE233-B577-49C1-A6FE-D364B4A64956}" type="pres">
      <dgm:prSet presAssocID="{5AF7FEE5-0F50-45F1-B15C-79C21119E8BF}" presName="connTx" presStyleLbl="parChTrans1D4" presStyleIdx="1" presStyleCnt="8"/>
      <dgm:spPr/>
      <dgm:t>
        <a:bodyPr/>
        <a:lstStyle/>
        <a:p>
          <a:endParaRPr lang="fr-FR"/>
        </a:p>
      </dgm:t>
    </dgm:pt>
    <dgm:pt modelId="{0C1879B6-E75E-431E-A069-3C364819D789}" type="pres">
      <dgm:prSet presAssocID="{6E944055-3390-4C1B-B0C7-17425C7490A6}" presName="root2" presStyleCnt="0"/>
      <dgm:spPr/>
    </dgm:pt>
    <dgm:pt modelId="{24DB8CE6-202E-4195-A3BC-3FBF7AE3FD49}" type="pres">
      <dgm:prSet presAssocID="{6E944055-3390-4C1B-B0C7-17425C7490A6}" presName="LevelTwoTextNode" presStyleLbl="node4" presStyleIdx="1" presStyleCnt="8" custScaleX="135363" custScaleY="73937" custLinFactNeighborX="-15340" custLinFactNeighborY="-48715">
        <dgm:presLayoutVars>
          <dgm:chPref val="3"/>
        </dgm:presLayoutVars>
      </dgm:prSet>
      <dgm:spPr/>
      <dgm:t>
        <a:bodyPr/>
        <a:lstStyle/>
        <a:p>
          <a:endParaRPr lang="fr-FR"/>
        </a:p>
      </dgm:t>
    </dgm:pt>
    <dgm:pt modelId="{B2955991-2EEF-444A-BDC4-053F73791B9C}" type="pres">
      <dgm:prSet presAssocID="{6E944055-3390-4C1B-B0C7-17425C7490A6}" presName="level3hierChild" presStyleCnt="0"/>
      <dgm:spPr/>
    </dgm:pt>
    <dgm:pt modelId="{409A29A8-CDEB-439D-B865-1F46F1C7D37A}" type="pres">
      <dgm:prSet presAssocID="{296152E4-F1D3-4478-999C-F493EE01741F}" presName="conn2-1" presStyleLbl="parChTrans1D4" presStyleIdx="2" presStyleCnt="8"/>
      <dgm:spPr/>
      <dgm:t>
        <a:bodyPr/>
        <a:lstStyle/>
        <a:p>
          <a:endParaRPr lang="fr-FR"/>
        </a:p>
      </dgm:t>
    </dgm:pt>
    <dgm:pt modelId="{CCA106A6-41B6-419B-BF0F-C9BEDCA5A409}" type="pres">
      <dgm:prSet presAssocID="{296152E4-F1D3-4478-999C-F493EE01741F}" presName="connTx" presStyleLbl="parChTrans1D4" presStyleIdx="2" presStyleCnt="8"/>
      <dgm:spPr/>
      <dgm:t>
        <a:bodyPr/>
        <a:lstStyle/>
        <a:p>
          <a:endParaRPr lang="fr-FR"/>
        </a:p>
      </dgm:t>
    </dgm:pt>
    <dgm:pt modelId="{21673CD0-9DE0-4943-B1D0-BC8D10899ECC}" type="pres">
      <dgm:prSet presAssocID="{94B89C2D-09E4-4FC8-8732-24883604DC21}" presName="root2" presStyleCnt="0"/>
      <dgm:spPr/>
    </dgm:pt>
    <dgm:pt modelId="{BD746ECA-B03E-4359-B8BD-4302E90C72C4}" type="pres">
      <dgm:prSet presAssocID="{94B89C2D-09E4-4FC8-8732-24883604DC21}" presName="LevelTwoTextNode" presStyleLbl="node4" presStyleIdx="2" presStyleCnt="8" custScaleX="133326" custScaleY="67399" custLinFactNeighborX="-14723" custLinFactNeighborY="-53743">
        <dgm:presLayoutVars>
          <dgm:chPref val="3"/>
        </dgm:presLayoutVars>
      </dgm:prSet>
      <dgm:spPr/>
      <dgm:t>
        <a:bodyPr/>
        <a:lstStyle/>
        <a:p>
          <a:endParaRPr lang="fr-FR"/>
        </a:p>
      </dgm:t>
    </dgm:pt>
    <dgm:pt modelId="{131AD109-D476-43CC-84C1-710752E8DA79}" type="pres">
      <dgm:prSet presAssocID="{94B89C2D-09E4-4FC8-8732-24883604DC21}" presName="level3hierChild" presStyleCnt="0"/>
      <dgm:spPr/>
    </dgm:pt>
    <dgm:pt modelId="{0AE47E31-6D7A-4F4C-96C3-3014AEB9DFE3}" type="pres">
      <dgm:prSet presAssocID="{A2ECAF23-5F19-4860-ACAA-BFA1A277A903}" presName="conn2-1" presStyleLbl="parChTrans1D4" presStyleIdx="3" presStyleCnt="8"/>
      <dgm:spPr/>
      <dgm:t>
        <a:bodyPr/>
        <a:lstStyle/>
        <a:p>
          <a:endParaRPr lang="fr-FR"/>
        </a:p>
      </dgm:t>
    </dgm:pt>
    <dgm:pt modelId="{BCB99DF4-BD25-404D-8869-3BADB170B2D4}" type="pres">
      <dgm:prSet presAssocID="{A2ECAF23-5F19-4860-ACAA-BFA1A277A903}" presName="connTx" presStyleLbl="parChTrans1D4" presStyleIdx="3" presStyleCnt="8"/>
      <dgm:spPr/>
      <dgm:t>
        <a:bodyPr/>
        <a:lstStyle/>
        <a:p>
          <a:endParaRPr lang="fr-FR"/>
        </a:p>
      </dgm:t>
    </dgm:pt>
    <dgm:pt modelId="{F24E6DEB-D1F4-4C1A-8D20-81AC1F2055F5}" type="pres">
      <dgm:prSet presAssocID="{AA9EBF99-87CD-456B-B015-E0445A7D579A}" presName="root2" presStyleCnt="0"/>
      <dgm:spPr/>
    </dgm:pt>
    <dgm:pt modelId="{53B730E1-A92B-405F-8115-1B2C0BB75892}" type="pres">
      <dgm:prSet presAssocID="{AA9EBF99-87CD-456B-B015-E0445A7D579A}" presName="LevelTwoTextNode" presStyleLbl="node4" presStyleIdx="3" presStyleCnt="8" custScaleY="259272" custLinFactNeighborX="-3768" custLinFactNeighborY="-46946">
        <dgm:presLayoutVars>
          <dgm:chPref val="3"/>
        </dgm:presLayoutVars>
      </dgm:prSet>
      <dgm:spPr/>
      <dgm:t>
        <a:bodyPr/>
        <a:lstStyle/>
        <a:p>
          <a:endParaRPr lang="fr-FR"/>
        </a:p>
      </dgm:t>
    </dgm:pt>
    <dgm:pt modelId="{18CDB529-8D26-476E-8315-DD29352C240B}" type="pres">
      <dgm:prSet presAssocID="{AA9EBF99-87CD-456B-B015-E0445A7D579A}" presName="level3hierChild" presStyleCnt="0"/>
      <dgm:spPr/>
    </dgm:pt>
    <dgm:pt modelId="{2863B6A5-9742-48C4-9230-14F21E73F885}" type="pres">
      <dgm:prSet presAssocID="{2E621EFA-0805-4BC1-B003-272F0D34046E}" presName="conn2-1" presStyleLbl="parChTrans1D2" presStyleIdx="2" presStyleCnt="3"/>
      <dgm:spPr/>
      <dgm:t>
        <a:bodyPr/>
        <a:lstStyle/>
        <a:p>
          <a:endParaRPr lang="fr-FR"/>
        </a:p>
      </dgm:t>
    </dgm:pt>
    <dgm:pt modelId="{6842DAC0-2F10-4540-B291-A73653C513EB}" type="pres">
      <dgm:prSet presAssocID="{2E621EFA-0805-4BC1-B003-272F0D34046E}" presName="connTx" presStyleLbl="parChTrans1D2" presStyleIdx="2" presStyleCnt="3"/>
      <dgm:spPr/>
      <dgm:t>
        <a:bodyPr/>
        <a:lstStyle/>
        <a:p>
          <a:endParaRPr lang="fr-FR"/>
        </a:p>
      </dgm:t>
    </dgm:pt>
    <dgm:pt modelId="{A5C5D04A-F1CA-4DC7-9C07-67653EB6CAE3}" type="pres">
      <dgm:prSet presAssocID="{82760BA6-6532-4F2D-BA72-4AC1397CA378}" presName="root2" presStyleCnt="0"/>
      <dgm:spPr/>
    </dgm:pt>
    <dgm:pt modelId="{B30AAD9B-0B9B-42DF-A5C5-8FF0C95496E2}" type="pres">
      <dgm:prSet presAssocID="{82760BA6-6532-4F2D-BA72-4AC1397CA378}" presName="LevelTwoTextNode" presStyleLbl="node2" presStyleIdx="2" presStyleCnt="3" custScaleX="147573" custScaleY="79543" custLinFactNeighborX="-39902" custLinFactNeighborY="-29474">
        <dgm:presLayoutVars>
          <dgm:chPref val="3"/>
        </dgm:presLayoutVars>
      </dgm:prSet>
      <dgm:spPr/>
      <dgm:t>
        <a:bodyPr/>
        <a:lstStyle/>
        <a:p>
          <a:endParaRPr lang="fr-FR"/>
        </a:p>
      </dgm:t>
    </dgm:pt>
    <dgm:pt modelId="{5C97B6B9-FC9B-444D-A481-679189AAECD1}" type="pres">
      <dgm:prSet presAssocID="{82760BA6-6532-4F2D-BA72-4AC1397CA378}" presName="level3hierChild" presStyleCnt="0"/>
      <dgm:spPr/>
    </dgm:pt>
    <dgm:pt modelId="{7E5A07C7-CE3D-43C3-A10B-F84F53AAA07C}" type="pres">
      <dgm:prSet presAssocID="{82376EA1-71C8-4045-B22C-67C0E6DFAB87}" presName="conn2-1" presStyleLbl="parChTrans1D3" presStyleIdx="2" presStyleCnt="3"/>
      <dgm:spPr/>
      <dgm:t>
        <a:bodyPr/>
        <a:lstStyle/>
        <a:p>
          <a:endParaRPr lang="fr-FR"/>
        </a:p>
      </dgm:t>
    </dgm:pt>
    <dgm:pt modelId="{7E45C670-3A29-40F0-A164-8E708D82F163}" type="pres">
      <dgm:prSet presAssocID="{82376EA1-71C8-4045-B22C-67C0E6DFAB87}" presName="connTx" presStyleLbl="parChTrans1D3" presStyleIdx="2" presStyleCnt="3"/>
      <dgm:spPr/>
      <dgm:t>
        <a:bodyPr/>
        <a:lstStyle/>
        <a:p>
          <a:endParaRPr lang="fr-FR"/>
        </a:p>
      </dgm:t>
    </dgm:pt>
    <dgm:pt modelId="{A08F927A-03CB-45EE-80AB-F075577AE192}" type="pres">
      <dgm:prSet presAssocID="{53A55727-A6E7-4090-B46E-CD6A28F5AE9E}" presName="root2" presStyleCnt="0"/>
      <dgm:spPr/>
    </dgm:pt>
    <dgm:pt modelId="{9E58F667-B754-4BCE-BDFB-4CCDAD358C64}" type="pres">
      <dgm:prSet presAssocID="{53A55727-A6E7-4090-B46E-CD6A28F5AE9E}" presName="LevelTwoTextNode" presStyleLbl="node3" presStyleIdx="2" presStyleCnt="3" custScaleX="90603" custScaleY="191070" custLinFactNeighborX="-37730" custLinFactNeighborY="-29592">
        <dgm:presLayoutVars>
          <dgm:chPref val="3"/>
        </dgm:presLayoutVars>
      </dgm:prSet>
      <dgm:spPr/>
      <dgm:t>
        <a:bodyPr/>
        <a:lstStyle/>
        <a:p>
          <a:endParaRPr lang="fr-FR"/>
        </a:p>
      </dgm:t>
    </dgm:pt>
    <dgm:pt modelId="{84E4F19E-3B76-46E9-8317-5C840A81C884}" type="pres">
      <dgm:prSet presAssocID="{53A55727-A6E7-4090-B46E-CD6A28F5AE9E}" presName="level3hierChild" presStyleCnt="0"/>
      <dgm:spPr/>
    </dgm:pt>
    <dgm:pt modelId="{D9352A1D-9876-4F97-9FEA-8C3275CACAB4}" type="pres">
      <dgm:prSet presAssocID="{290CFF82-A861-4644-A566-88FD08FC8589}" presName="conn2-1" presStyleLbl="parChTrans1D4" presStyleIdx="4" presStyleCnt="8"/>
      <dgm:spPr/>
      <dgm:t>
        <a:bodyPr/>
        <a:lstStyle/>
        <a:p>
          <a:endParaRPr lang="fr-FR"/>
        </a:p>
      </dgm:t>
    </dgm:pt>
    <dgm:pt modelId="{678EFF42-CCA7-4F3F-AE56-EECE0F365D7E}" type="pres">
      <dgm:prSet presAssocID="{290CFF82-A861-4644-A566-88FD08FC8589}" presName="connTx" presStyleLbl="parChTrans1D4" presStyleIdx="4" presStyleCnt="8"/>
      <dgm:spPr/>
      <dgm:t>
        <a:bodyPr/>
        <a:lstStyle/>
        <a:p>
          <a:endParaRPr lang="fr-FR"/>
        </a:p>
      </dgm:t>
    </dgm:pt>
    <dgm:pt modelId="{0D584823-A17E-4530-A961-E4F2305DCFBF}" type="pres">
      <dgm:prSet presAssocID="{93482A59-8950-4C3D-A74C-62FE0D774894}" presName="root2" presStyleCnt="0"/>
      <dgm:spPr/>
    </dgm:pt>
    <dgm:pt modelId="{9AE70EE7-A0BF-43C5-9C61-4BE657F5121E}" type="pres">
      <dgm:prSet presAssocID="{93482A59-8950-4C3D-A74C-62FE0D774894}" presName="LevelTwoTextNode" presStyleLbl="node4" presStyleIdx="4" presStyleCnt="8" custAng="10800000" custFlipVert="1" custFlipHor="1" custScaleX="137476" custScaleY="74295" custLinFactNeighborX="-17337" custLinFactNeighborY="-43842">
        <dgm:presLayoutVars>
          <dgm:chPref val="3"/>
        </dgm:presLayoutVars>
      </dgm:prSet>
      <dgm:spPr/>
      <dgm:t>
        <a:bodyPr/>
        <a:lstStyle/>
        <a:p>
          <a:endParaRPr lang="fr-FR"/>
        </a:p>
      </dgm:t>
    </dgm:pt>
    <dgm:pt modelId="{DC0C0B05-1E48-448A-8A26-E99421EC0761}" type="pres">
      <dgm:prSet presAssocID="{93482A59-8950-4C3D-A74C-62FE0D774894}" presName="level3hierChild" presStyleCnt="0"/>
      <dgm:spPr/>
    </dgm:pt>
    <dgm:pt modelId="{7FA51A51-2CCD-4FA4-99B1-3EA4B21B7430}" type="pres">
      <dgm:prSet presAssocID="{53A99E32-D0E2-4EFF-B402-9E098CBC782A}" presName="conn2-1" presStyleLbl="parChTrans1D4" presStyleIdx="5" presStyleCnt="8"/>
      <dgm:spPr/>
      <dgm:t>
        <a:bodyPr/>
        <a:lstStyle/>
        <a:p>
          <a:endParaRPr lang="fr-FR"/>
        </a:p>
      </dgm:t>
    </dgm:pt>
    <dgm:pt modelId="{E2B880EB-8CF7-4023-9922-D8B7583A08B4}" type="pres">
      <dgm:prSet presAssocID="{53A99E32-D0E2-4EFF-B402-9E098CBC782A}" presName="connTx" presStyleLbl="parChTrans1D4" presStyleIdx="5" presStyleCnt="8"/>
      <dgm:spPr/>
      <dgm:t>
        <a:bodyPr/>
        <a:lstStyle/>
        <a:p>
          <a:endParaRPr lang="fr-FR"/>
        </a:p>
      </dgm:t>
    </dgm:pt>
    <dgm:pt modelId="{A39A0F88-1EBE-4CF5-A9BC-9FEFC75D426D}" type="pres">
      <dgm:prSet presAssocID="{7E6237DD-6AF7-4FD6-8BFB-957DEF5D3125}" presName="root2" presStyleCnt="0"/>
      <dgm:spPr/>
    </dgm:pt>
    <dgm:pt modelId="{7EC80C2E-E056-427E-A5E0-601B133CE1F3}" type="pres">
      <dgm:prSet presAssocID="{7E6237DD-6AF7-4FD6-8BFB-957DEF5D3125}" presName="LevelTwoTextNode" presStyleLbl="node4" presStyleIdx="5" presStyleCnt="8" custScaleX="136627" custScaleY="77967" custLinFactNeighborX="-16638" custLinFactNeighborY="-48319">
        <dgm:presLayoutVars>
          <dgm:chPref val="3"/>
        </dgm:presLayoutVars>
      </dgm:prSet>
      <dgm:spPr/>
      <dgm:t>
        <a:bodyPr/>
        <a:lstStyle/>
        <a:p>
          <a:endParaRPr lang="fr-FR"/>
        </a:p>
      </dgm:t>
    </dgm:pt>
    <dgm:pt modelId="{37DB1075-D63F-40EB-B19F-D3DA4FCE5094}" type="pres">
      <dgm:prSet presAssocID="{7E6237DD-6AF7-4FD6-8BFB-957DEF5D3125}" presName="level3hierChild" presStyleCnt="0"/>
      <dgm:spPr/>
    </dgm:pt>
    <dgm:pt modelId="{CD199EB5-3326-4276-B8C8-444A4A0F2AB7}" type="pres">
      <dgm:prSet presAssocID="{880B1D48-1C71-4B99-BA77-2CE806499FA6}" presName="conn2-1" presStyleLbl="parChTrans1D4" presStyleIdx="6" presStyleCnt="8"/>
      <dgm:spPr/>
      <dgm:t>
        <a:bodyPr/>
        <a:lstStyle/>
        <a:p>
          <a:endParaRPr lang="fr-FR"/>
        </a:p>
      </dgm:t>
    </dgm:pt>
    <dgm:pt modelId="{7AAAECB2-9AE0-4F20-AE03-0A09D6C8EFA0}" type="pres">
      <dgm:prSet presAssocID="{880B1D48-1C71-4B99-BA77-2CE806499FA6}" presName="connTx" presStyleLbl="parChTrans1D4" presStyleIdx="6" presStyleCnt="8"/>
      <dgm:spPr/>
      <dgm:t>
        <a:bodyPr/>
        <a:lstStyle/>
        <a:p>
          <a:endParaRPr lang="fr-FR"/>
        </a:p>
      </dgm:t>
    </dgm:pt>
    <dgm:pt modelId="{34611C2C-59EF-4A78-8992-6F8CC0509A7B}" type="pres">
      <dgm:prSet presAssocID="{6FE27E51-FCFC-48A1-B4A8-32AB654FC0B8}" presName="root2" presStyleCnt="0"/>
      <dgm:spPr/>
    </dgm:pt>
    <dgm:pt modelId="{E62D6D60-426E-4123-8920-E753CC0D3EE3}" type="pres">
      <dgm:prSet presAssocID="{6FE27E51-FCFC-48A1-B4A8-32AB654FC0B8}" presName="LevelTwoTextNode" presStyleLbl="node4" presStyleIdx="6" presStyleCnt="8" custScaleX="135593" custScaleY="68076" custLinFactNeighborX="-14892" custLinFactNeighborY="-54376">
        <dgm:presLayoutVars>
          <dgm:chPref val="3"/>
        </dgm:presLayoutVars>
      </dgm:prSet>
      <dgm:spPr/>
      <dgm:t>
        <a:bodyPr/>
        <a:lstStyle/>
        <a:p>
          <a:endParaRPr lang="fr-FR"/>
        </a:p>
      </dgm:t>
    </dgm:pt>
    <dgm:pt modelId="{F6E6AB4B-5F00-4A69-B0F6-6CB57F4F6190}" type="pres">
      <dgm:prSet presAssocID="{6FE27E51-FCFC-48A1-B4A8-32AB654FC0B8}" presName="level3hierChild" presStyleCnt="0"/>
      <dgm:spPr/>
    </dgm:pt>
    <dgm:pt modelId="{A062EF51-C6B7-467C-8C02-C0D8EC7E575E}" type="pres">
      <dgm:prSet presAssocID="{79BD8230-E5B2-4F2E-8987-E5C9065CF8A4}" presName="conn2-1" presStyleLbl="parChTrans1D4" presStyleIdx="7" presStyleCnt="8"/>
      <dgm:spPr/>
      <dgm:t>
        <a:bodyPr/>
        <a:lstStyle/>
        <a:p>
          <a:endParaRPr lang="fr-FR"/>
        </a:p>
      </dgm:t>
    </dgm:pt>
    <dgm:pt modelId="{69D01DC3-6CAB-47DA-BAD8-E514522E0D1B}" type="pres">
      <dgm:prSet presAssocID="{79BD8230-E5B2-4F2E-8987-E5C9065CF8A4}" presName="connTx" presStyleLbl="parChTrans1D4" presStyleIdx="7" presStyleCnt="8"/>
      <dgm:spPr/>
      <dgm:t>
        <a:bodyPr/>
        <a:lstStyle/>
        <a:p>
          <a:endParaRPr lang="fr-FR"/>
        </a:p>
      </dgm:t>
    </dgm:pt>
    <dgm:pt modelId="{004E3F67-B1A8-4C04-8087-9C4521BC9699}" type="pres">
      <dgm:prSet presAssocID="{1F337ED9-4D37-4D7B-B73A-68DDC81D11F6}" presName="root2" presStyleCnt="0"/>
      <dgm:spPr/>
    </dgm:pt>
    <dgm:pt modelId="{072C3028-C423-492F-A203-4C05F2F097E0}" type="pres">
      <dgm:prSet presAssocID="{1F337ED9-4D37-4D7B-B73A-68DDC81D11F6}" presName="LevelTwoTextNode" presStyleLbl="node4" presStyleIdx="7" presStyleCnt="8" custScaleY="158827" custLinFactNeighborX="-5371" custLinFactNeighborY="-95380">
        <dgm:presLayoutVars>
          <dgm:chPref val="3"/>
        </dgm:presLayoutVars>
      </dgm:prSet>
      <dgm:spPr/>
      <dgm:t>
        <a:bodyPr/>
        <a:lstStyle/>
        <a:p>
          <a:endParaRPr lang="fr-FR"/>
        </a:p>
      </dgm:t>
    </dgm:pt>
    <dgm:pt modelId="{1E7BD8B9-E0D5-41C6-8166-0ABFCAFA6F79}" type="pres">
      <dgm:prSet presAssocID="{1F337ED9-4D37-4D7B-B73A-68DDC81D11F6}" presName="level3hierChild" presStyleCnt="0"/>
      <dgm:spPr/>
    </dgm:pt>
  </dgm:ptLst>
  <dgm:cxnLst>
    <dgm:cxn modelId="{423F5E9C-1996-468A-A0A9-91154BCCBE18}" srcId="{53A55727-A6E7-4090-B46E-CD6A28F5AE9E}" destId="{93482A59-8950-4C3D-A74C-62FE0D774894}" srcOrd="0" destOrd="0" parTransId="{290CFF82-A861-4644-A566-88FD08FC8589}" sibTransId="{D351B5BF-DEDA-48D3-93AB-EC1A23369EBA}"/>
    <dgm:cxn modelId="{AD9E7340-AEB9-4B5B-A2AB-0F568FC1E78A}" srcId="{CF138CB2-3481-4824-8E07-295D84374C29}" destId="{59B35BAD-EF1F-4AED-AB77-DC9E27C44418}" srcOrd="0" destOrd="0" parTransId="{DFB44C63-682B-4120-B49C-A3B2934B2A8A}" sibTransId="{A47C0A62-5195-4F3F-9912-2B617DC366BE}"/>
    <dgm:cxn modelId="{ADC372F6-2741-4F31-99C3-E9227E09A623}" type="presOf" srcId="{61E9419A-819A-4852-9A14-2207365FB8C1}" destId="{3904A414-1382-4965-A088-75CC9C866455}" srcOrd="0" destOrd="0" presId="urn:microsoft.com/office/officeart/2005/8/layout/hierarchy2"/>
    <dgm:cxn modelId="{C7474F45-26E3-4CE0-A2FF-E692DAC7F112}" type="presOf" srcId="{296152E4-F1D3-4478-999C-F493EE01741F}" destId="{409A29A8-CDEB-439D-B865-1F46F1C7D37A}" srcOrd="0" destOrd="0" presId="urn:microsoft.com/office/officeart/2005/8/layout/hierarchy2"/>
    <dgm:cxn modelId="{6C69D4A5-EAC7-478A-8E5D-16A72B7991BC}" type="presOf" srcId="{7E6237DD-6AF7-4FD6-8BFB-957DEF5D3125}" destId="{7EC80C2E-E056-427E-A5E0-601B133CE1F3}" srcOrd="0" destOrd="0" presId="urn:microsoft.com/office/officeart/2005/8/layout/hierarchy2"/>
    <dgm:cxn modelId="{EC64AACD-2027-4139-86F6-ED5B3B7BEF6E}" type="presOf" srcId="{5AF7FEE5-0F50-45F1-B15C-79C21119E8BF}" destId="{1BEFE233-B577-49C1-A6FE-D364B4A64956}" srcOrd="1" destOrd="0" presId="urn:microsoft.com/office/officeart/2005/8/layout/hierarchy2"/>
    <dgm:cxn modelId="{6B370DEA-0FF3-4380-AB5B-64DA8DF8C845}" type="presOf" srcId="{72BB3188-6624-4C6F-AA19-BBE2C25D7F33}" destId="{5FC9DC52-6644-4145-9D50-BED4DE20CF96}" srcOrd="0" destOrd="0" presId="urn:microsoft.com/office/officeart/2005/8/layout/hierarchy2"/>
    <dgm:cxn modelId="{B7DFCA20-9019-413F-ACCA-52B916D63EE0}" type="presOf" srcId="{53A99E32-D0E2-4EFF-B402-9E098CBC782A}" destId="{E2B880EB-8CF7-4023-9922-D8B7583A08B4}" srcOrd="1" destOrd="0" presId="urn:microsoft.com/office/officeart/2005/8/layout/hierarchy2"/>
    <dgm:cxn modelId="{2B148979-2628-465E-99B9-097C8DA2FDBB}" type="presOf" srcId="{CF138CB2-3481-4824-8E07-295D84374C29}" destId="{CAFDD60B-8D93-42CD-83AD-2241751679F7}" srcOrd="0" destOrd="0" presId="urn:microsoft.com/office/officeart/2005/8/layout/hierarchy2"/>
    <dgm:cxn modelId="{1878702D-52D5-44F1-825B-7130621DB2C6}" srcId="{C55E5195-A3E0-43E6-A1B5-8CD809F412F3}" destId="{DE3C4EE0-4FC7-47CE-B45E-C2A8EB3A13A3}" srcOrd="0" destOrd="0" parTransId="{559E9860-8D8A-48BA-BB7B-FF39CEF44C61}" sibTransId="{1AC2F49E-1E23-4F2B-A7A5-BD10F15A6E14}"/>
    <dgm:cxn modelId="{70DEAABE-F5D6-4F44-BA5F-11BF2CC50113}" type="presOf" srcId="{1F337ED9-4D37-4D7B-B73A-68DDC81D11F6}" destId="{072C3028-C423-492F-A203-4C05F2F097E0}" srcOrd="0" destOrd="0" presId="urn:microsoft.com/office/officeart/2005/8/layout/hierarchy2"/>
    <dgm:cxn modelId="{56B76C0A-833D-4F53-B574-CA608952CC79}" type="presOf" srcId="{76551BA1-FDA9-465E-A1CB-5F256823B7C9}" destId="{C0F62D47-BE64-4A37-9AF9-2B7ECE0B18EC}" srcOrd="0" destOrd="0" presId="urn:microsoft.com/office/officeart/2005/8/layout/hierarchy2"/>
    <dgm:cxn modelId="{9081646B-F588-4BEE-8093-EE334EBEAC16}" type="presOf" srcId="{5AF7FEE5-0F50-45F1-B15C-79C21119E8BF}" destId="{B98B4999-BBCA-4FCB-A636-09CE3D5BAC82}" srcOrd="0" destOrd="0" presId="urn:microsoft.com/office/officeart/2005/8/layout/hierarchy2"/>
    <dgm:cxn modelId="{F7ABDC49-9EE0-4D6E-991B-92E5859962E0}" type="presOf" srcId="{6E944055-3390-4C1B-B0C7-17425C7490A6}" destId="{24DB8CE6-202E-4195-A3BC-3FBF7AE3FD49}" srcOrd="0" destOrd="0" presId="urn:microsoft.com/office/officeart/2005/8/layout/hierarchy2"/>
    <dgm:cxn modelId="{21B2E7D2-BE5A-4506-9D94-8CBA263067BA}" srcId="{59B35BAD-EF1F-4AED-AB77-DC9E27C44418}" destId="{76551BA1-FDA9-465E-A1CB-5F256823B7C9}" srcOrd="0" destOrd="0" parTransId="{AC31B40A-2857-424F-8771-97804A000D6E}" sibTransId="{2B95F68D-2F0B-488A-AA85-F996C244941B}"/>
    <dgm:cxn modelId="{7430791B-932D-4ED8-A073-A474149C39C3}" srcId="{DE3C4EE0-4FC7-47CE-B45E-C2A8EB3A13A3}" destId="{6E944055-3390-4C1B-B0C7-17425C7490A6}" srcOrd="1" destOrd="0" parTransId="{5AF7FEE5-0F50-45F1-B15C-79C21119E8BF}" sibTransId="{806064E5-EBB0-4E88-AF71-68F8437B8D58}"/>
    <dgm:cxn modelId="{D77CE413-8DF6-4164-8403-A8C54432EBA2}" type="presOf" srcId="{72BB3188-6624-4C6F-AA19-BBE2C25D7F33}" destId="{C7DB7A8F-8C3F-4A75-9668-F952C00057C7}" srcOrd="1" destOrd="0" presId="urn:microsoft.com/office/officeart/2005/8/layout/hierarchy2"/>
    <dgm:cxn modelId="{0B6F06D0-6ED3-4E73-ABF0-8819CC22B1FC}" type="presOf" srcId="{2E621EFA-0805-4BC1-B003-272F0D34046E}" destId="{2863B6A5-9742-48C4-9230-14F21E73F885}" srcOrd="0" destOrd="0" presId="urn:microsoft.com/office/officeart/2005/8/layout/hierarchy2"/>
    <dgm:cxn modelId="{FD518F99-BAC4-455C-B628-3F7B69E6B027}" type="presOf" srcId="{BAC54578-6CA1-4F55-BE56-C34714862025}" destId="{7AD2764A-6B0E-4C2B-8736-FF405F07A4DC}" srcOrd="1" destOrd="0" presId="urn:microsoft.com/office/officeart/2005/8/layout/hierarchy2"/>
    <dgm:cxn modelId="{67AB9236-01D6-4267-BAF3-68C7AD8EF208}" type="presOf" srcId="{6FE27E51-FCFC-48A1-B4A8-32AB654FC0B8}" destId="{E62D6D60-426E-4123-8920-E753CC0D3EE3}" srcOrd="0" destOrd="0" presId="urn:microsoft.com/office/officeart/2005/8/layout/hierarchy2"/>
    <dgm:cxn modelId="{9D9F376A-F683-451C-9898-5059BEDCA59E}" srcId="{53A55727-A6E7-4090-B46E-CD6A28F5AE9E}" destId="{7E6237DD-6AF7-4FD6-8BFB-957DEF5D3125}" srcOrd="1" destOrd="0" parTransId="{53A99E32-D0E2-4EFF-B402-9E098CBC782A}" sibTransId="{F3E994C4-64BD-4E71-83C3-788C87159501}"/>
    <dgm:cxn modelId="{3555D5DC-44D1-4DDE-B07B-795A6C93930C}" type="presOf" srcId="{AC31B40A-2857-424F-8771-97804A000D6E}" destId="{1A916293-0057-4F66-B983-DD3A1DBD1613}" srcOrd="0" destOrd="0" presId="urn:microsoft.com/office/officeart/2005/8/layout/hierarchy2"/>
    <dgm:cxn modelId="{4AFC4DFC-E7FD-4154-8729-BFA329A8A7D1}" type="presOf" srcId="{2E621EFA-0805-4BC1-B003-272F0D34046E}" destId="{6842DAC0-2F10-4540-B291-A73653C513EB}" srcOrd="1" destOrd="0" presId="urn:microsoft.com/office/officeart/2005/8/layout/hierarchy2"/>
    <dgm:cxn modelId="{82C76161-ABA1-41FF-93CA-FBF44F831E03}" srcId="{DE3C4EE0-4FC7-47CE-B45E-C2A8EB3A13A3}" destId="{F6A89F71-DF9B-4E9D-9FCF-32A81AECC023}" srcOrd="0" destOrd="0" parTransId="{72BB3188-6624-4C6F-AA19-BBE2C25D7F33}" sibTransId="{0E723501-F704-4610-AD23-4B1F17DCE557}"/>
    <dgm:cxn modelId="{E5C91C8D-FC9D-4425-9530-557761C60C4E}" type="presOf" srcId="{79BD8230-E5B2-4F2E-8987-E5C9065CF8A4}" destId="{69D01DC3-6CAB-47DA-BAD8-E514522E0D1B}" srcOrd="1" destOrd="0" presId="urn:microsoft.com/office/officeart/2005/8/layout/hierarchy2"/>
    <dgm:cxn modelId="{E5C74CEF-B672-41DE-93CF-61B19536B8AC}" type="presOf" srcId="{F6A89F71-DF9B-4E9D-9FCF-32A81AECC023}" destId="{F2111B41-22FA-4FC4-B6B9-11FB7ACBD524}" srcOrd="0" destOrd="0" presId="urn:microsoft.com/office/officeart/2005/8/layout/hierarchy2"/>
    <dgm:cxn modelId="{9169E2CB-AC41-4196-973C-5F634F443B02}" type="presOf" srcId="{559E9860-8D8A-48BA-BB7B-FF39CEF44C61}" destId="{A2CD5C17-0619-4FB9-AC1B-E39FC9035631}" srcOrd="1" destOrd="0" presId="urn:microsoft.com/office/officeart/2005/8/layout/hierarchy2"/>
    <dgm:cxn modelId="{72FBA882-643B-4F0E-8EF2-72831A137A54}" type="presOf" srcId="{53A55727-A6E7-4090-B46E-CD6A28F5AE9E}" destId="{9E58F667-B754-4BCE-BDFB-4CCDAD358C64}" srcOrd="0" destOrd="0" presId="urn:microsoft.com/office/officeart/2005/8/layout/hierarchy2"/>
    <dgm:cxn modelId="{4DFA9424-AF24-434B-B4C5-422AE1B04F11}" type="presOf" srcId="{79BD8230-E5B2-4F2E-8987-E5C9065CF8A4}" destId="{A062EF51-C6B7-467C-8C02-C0D8EC7E575E}" srcOrd="0" destOrd="0" presId="urn:microsoft.com/office/officeart/2005/8/layout/hierarchy2"/>
    <dgm:cxn modelId="{9FE9927C-1A25-468D-A10D-D8D1C79D7071}" srcId="{59B35BAD-EF1F-4AED-AB77-DC9E27C44418}" destId="{C55E5195-A3E0-43E6-A1B5-8CD809F412F3}" srcOrd="1" destOrd="0" parTransId="{22F9A4C9-63F7-4732-97A4-9BF7A399BA6C}" sibTransId="{5DA56638-A24F-4F42-A52D-3444E0233768}"/>
    <dgm:cxn modelId="{3F5D9D52-D9F9-4169-AE51-08C3DFB8888F}" type="presOf" srcId="{880B1D48-1C71-4B99-BA77-2CE806499FA6}" destId="{CD199EB5-3326-4276-B8C8-444A4A0F2AB7}" srcOrd="0" destOrd="0" presId="urn:microsoft.com/office/officeart/2005/8/layout/hierarchy2"/>
    <dgm:cxn modelId="{834BA147-B7C1-42C1-B768-A93853E14E6A}" type="presOf" srcId="{94B89C2D-09E4-4FC8-8732-24883604DC21}" destId="{BD746ECA-B03E-4359-B8BD-4302E90C72C4}" srcOrd="0" destOrd="0" presId="urn:microsoft.com/office/officeart/2005/8/layout/hierarchy2"/>
    <dgm:cxn modelId="{5D9301F8-AD68-4543-988D-5FBE47B04A7A}" type="presOf" srcId="{82376EA1-71C8-4045-B22C-67C0E6DFAB87}" destId="{7E5A07C7-CE3D-43C3-A10B-F84F53AAA07C}" srcOrd="0" destOrd="0" presId="urn:microsoft.com/office/officeart/2005/8/layout/hierarchy2"/>
    <dgm:cxn modelId="{5B46C18F-5C46-4A71-8D0C-1EB9D177795C}" type="presOf" srcId="{A2ECAF23-5F19-4860-ACAA-BFA1A277A903}" destId="{BCB99DF4-BD25-404D-8869-3BADB170B2D4}" srcOrd="1" destOrd="0" presId="urn:microsoft.com/office/officeart/2005/8/layout/hierarchy2"/>
    <dgm:cxn modelId="{BBC8F7B2-0B06-4662-A696-CF4AD336E7E7}" type="presOf" srcId="{59B35BAD-EF1F-4AED-AB77-DC9E27C44418}" destId="{6E4DACE2-1B4D-482D-88D0-7DD58DA2818C}" srcOrd="0" destOrd="0" presId="urn:microsoft.com/office/officeart/2005/8/layout/hierarchy2"/>
    <dgm:cxn modelId="{4182D37A-1800-4BB8-870B-4D45B7E1101D}" type="presOf" srcId="{BAC54578-6CA1-4F55-BE56-C34714862025}" destId="{E249B224-C33D-43D4-B9B1-79ACCD75D24D}" srcOrd="0" destOrd="0" presId="urn:microsoft.com/office/officeart/2005/8/layout/hierarchy2"/>
    <dgm:cxn modelId="{12316E49-89BD-4DEE-942C-1116A81F73F9}" type="presOf" srcId="{559E9860-8D8A-48BA-BB7B-FF39CEF44C61}" destId="{C599F7D9-430D-4569-B9CF-99921D369668}" srcOrd="0" destOrd="0" presId="urn:microsoft.com/office/officeart/2005/8/layout/hierarchy2"/>
    <dgm:cxn modelId="{8ADCF8CF-B721-4F07-97B4-2963B64830C4}" srcId="{53A55727-A6E7-4090-B46E-CD6A28F5AE9E}" destId="{6FE27E51-FCFC-48A1-B4A8-32AB654FC0B8}" srcOrd="2" destOrd="0" parTransId="{880B1D48-1C71-4B99-BA77-2CE806499FA6}" sibTransId="{0AE27095-7E95-4841-BF55-4044E7289494}"/>
    <dgm:cxn modelId="{D7F7CCE6-DD98-4226-94BE-3CBF3D7DF29C}" srcId="{DE3C4EE0-4FC7-47CE-B45E-C2A8EB3A13A3}" destId="{94B89C2D-09E4-4FC8-8732-24883604DC21}" srcOrd="2" destOrd="0" parTransId="{296152E4-F1D3-4478-999C-F493EE01741F}" sibTransId="{78FFA53D-765D-4164-9C48-DF546DA46DDC}"/>
    <dgm:cxn modelId="{4B3D2740-CE20-44BF-BDB1-E82477BBC68C}" type="presOf" srcId="{22F9A4C9-63F7-4732-97A4-9BF7A399BA6C}" destId="{A35DA0B4-F4C7-4F46-A6CD-978204DC023E}" srcOrd="0" destOrd="0" presId="urn:microsoft.com/office/officeart/2005/8/layout/hierarchy2"/>
    <dgm:cxn modelId="{D76BCB0F-4EBC-46C7-9DEE-1D77C83A1D89}" srcId="{6FE27E51-FCFC-48A1-B4A8-32AB654FC0B8}" destId="{1F337ED9-4D37-4D7B-B73A-68DDC81D11F6}" srcOrd="0" destOrd="0" parTransId="{79BD8230-E5B2-4F2E-8987-E5C9065CF8A4}" sibTransId="{8BE67C33-DB23-485D-855F-AEE372E486A2}"/>
    <dgm:cxn modelId="{E0BB7BB1-5F86-44A8-B08B-7CA91BD685BE}" srcId="{76551BA1-FDA9-465E-A1CB-5F256823B7C9}" destId="{61E9419A-819A-4852-9A14-2207365FB8C1}" srcOrd="0" destOrd="0" parTransId="{BAC54578-6CA1-4F55-BE56-C34714862025}" sibTransId="{3DD15D34-F1C2-4F74-B37C-C726B8487EBA}"/>
    <dgm:cxn modelId="{02A31646-06C8-4274-8B05-1AA41C79D40E}" type="presOf" srcId="{A2ECAF23-5F19-4860-ACAA-BFA1A277A903}" destId="{0AE47E31-6D7A-4F4C-96C3-3014AEB9DFE3}" srcOrd="0" destOrd="0" presId="urn:microsoft.com/office/officeart/2005/8/layout/hierarchy2"/>
    <dgm:cxn modelId="{6899D754-57FD-4AC8-B1B2-9AE6ED4EE656}" type="presOf" srcId="{82760BA6-6532-4F2D-BA72-4AC1397CA378}" destId="{B30AAD9B-0B9B-42DF-A5C5-8FF0C95496E2}" srcOrd="0" destOrd="0" presId="urn:microsoft.com/office/officeart/2005/8/layout/hierarchy2"/>
    <dgm:cxn modelId="{8C0CDE4F-85F8-40F7-8ACB-AF8827356736}" srcId="{94B89C2D-09E4-4FC8-8732-24883604DC21}" destId="{AA9EBF99-87CD-456B-B015-E0445A7D579A}" srcOrd="0" destOrd="0" parTransId="{A2ECAF23-5F19-4860-ACAA-BFA1A277A903}" sibTransId="{28E93DAE-4936-4CDF-A842-65A59C1F969A}"/>
    <dgm:cxn modelId="{5957B9B6-2FDE-4265-B022-92CC3F07DCEE}" srcId="{59B35BAD-EF1F-4AED-AB77-DC9E27C44418}" destId="{82760BA6-6532-4F2D-BA72-4AC1397CA378}" srcOrd="2" destOrd="0" parTransId="{2E621EFA-0805-4BC1-B003-272F0D34046E}" sibTransId="{E0C8238E-20FE-411D-8510-CFE68D53111C}"/>
    <dgm:cxn modelId="{F7089C67-41A0-44C7-BFF8-8D9D48D2091F}" type="presOf" srcId="{93482A59-8950-4C3D-A74C-62FE0D774894}" destId="{9AE70EE7-A0BF-43C5-9C61-4BE657F5121E}" srcOrd="0" destOrd="0" presId="urn:microsoft.com/office/officeart/2005/8/layout/hierarchy2"/>
    <dgm:cxn modelId="{A009E45A-7824-4187-96A4-0D6713D58BCF}" type="presOf" srcId="{22F9A4C9-63F7-4732-97A4-9BF7A399BA6C}" destId="{9AC7C174-E645-41B0-94BB-FCB2BBB611DB}" srcOrd="1" destOrd="0" presId="urn:microsoft.com/office/officeart/2005/8/layout/hierarchy2"/>
    <dgm:cxn modelId="{4CE180A6-5FA1-4E37-ADD1-4131F7475FFB}" type="presOf" srcId="{53A99E32-D0E2-4EFF-B402-9E098CBC782A}" destId="{7FA51A51-2CCD-4FA4-99B1-3EA4B21B7430}" srcOrd="0" destOrd="0" presId="urn:microsoft.com/office/officeart/2005/8/layout/hierarchy2"/>
    <dgm:cxn modelId="{3798B380-88B4-47EA-B78D-FD3CC97B9473}" type="presOf" srcId="{880B1D48-1C71-4B99-BA77-2CE806499FA6}" destId="{7AAAECB2-9AE0-4F20-AE03-0A09D6C8EFA0}" srcOrd="1" destOrd="0" presId="urn:microsoft.com/office/officeart/2005/8/layout/hierarchy2"/>
    <dgm:cxn modelId="{D91EFD6D-3C48-46D3-BC53-CC42B36E856B}" type="presOf" srcId="{AC31B40A-2857-424F-8771-97804A000D6E}" destId="{34F3108F-C6C9-4DC5-A8C8-E26C5526A7F6}" srcOrd="1" destOrd="0" presId="urn:microsoft.com/office/officeart/2005/8/layout/hierarchy2"/>
    <dgm:cxn modelId="{D4F0FE21-C619-473D-8295-15329EAFD022}" type="presOf" srcId="{82376EA1-71C8-4045-B22C-67C0E6DFAB87}" destId="{7E45C670-3A29-40F0-A164-8E708D82F163}" srcOrd="1" destOrd="0" presId="urn:microsoft.com/office/officeart/2005/8/layout/hierarchy2"/>
    <dgm:cxn modelId="{F3E1C62B-E2A3-4BFB-9477-3FD1FA0FA838}" type="presOf" srcId="{DE3C4EE0-4FC7-47CE-B45E-C2A8EB3A13A3}" destId="{A343FE59-D092-4B8D-9FBB-398EDB147A8C}" srcOrd="0" destOrd="0" presId="urn:microsoft.com/office/officeart/2005/8/layout/hierarchy2"/>
    <dgm:cxn modelId="{DE4E36ED-7F99-4160-94B1-F5EA0C51B244}" type="presOf" srcId="{C55E5195-A3E0-43E6-A1B5-8CD809F412F3}" destId="{0B6CAA8C-D141-4ED0-B260-EADD9106E37C}" srcOrd="0" destOrd="0" presId="urn:microsoft.com/office/officeart/2005/8/layout/hierarchy2"/>
    <dgm:cxn modelId="{9B8EE06A-396F-4A32-9CE3-66658815CED3}" type="presOf" srcId="{296152E4-F1D3-4478-999C-F493EE01741F}" destId="{CCA106A6-41B6-419B-BF0F-C9BEDCA5A409}" srcOrd="1" destOrd="0" presId="urn:microsoft.com/office/officeart/2005/8/layout/hierarchy2"/>
    <dgm:cxn modelId="{B4743812-B3C4-4C5F-A379-017FCBF955E5}" type="presOf" srcId="{AA9EBF99-87CD-456B-B015-E0445A7D579A}" destId="{53B730E1-A92B-405F-8115-1B2C0BB75892}" srcOrd="0" destOrd="0" presId="urn:microsoft.com/office/officeart/2005/8/layout/hierarchy2"/>
    <dgm:cxn modelId="{C7C0287D-500D-4A48-8EE0-EDFB19A7E227}" type="presOf" srcId="{290CFF82-A861-4644-A566-88FD08FC8589}" destId="{D9352A1D-9876-4F97-9FEA-8C3275CACAB4}" srcOrd="0" destOrd="0" presId="urn:microsoft.com/office/officeart/2005/8/layout/hierarchy2"/>
    <dgm:cxn modelId="{DB7C0239-2726-4E00-B4D7-8B9FAD3A5F04}" srcId="{82760BA6-6532-4F2D-BA72-4AC1397CA378}" destId="{53A55727-A6E7-4090-B46E-CD6A28F5AE9E}" srcOrd="0" destOrd="0" parTransId="{82376EA1-71C8-4045-B22C-67C0E6DFAB87}" sibTransId="{28C45F9F-5079-46BD-9610-FCE4C7F56A40}"/>
    <dgm:cxn modelId="{6DAC5599-8B85-40FD-9D82-B2EE215326F3}" type="presOf" srcId="{290CFF82-A861-4644-A566-88FD08FC8589}" destId="{678EFF42-CCA7-4F3F-AE56-EECE0F365D7E}" srcOrd="1" destOrd="0" presId="urn:microsoft.com/office/officeart/2005/8/layout/hierarchy2"/>
    <dgm:cxn modelId="{A0F5D25A-3A8F-40EF-956A-495BD9CCE04F}" type="presParOf" srcId="{CAFDD60B-8D93-42CD-83AD-2241751679F7}" destId="{8FBE1AFF-996F-4534-9D62-E90880DF66A2}" srcOrd="0" destOrd="0" presId="urn:microsoft.com/office/officeart/2005/8/layout/hierarchy2"/>
    <dgm:cxn modelId="{716BEEE1-FBB3-4FAF-AF75-7E9663BA2031}" type="presParOf" srcId="{8FBE1AFF-996F-4534-9D62-E90880DF66A2}" destId="{6E4DACE2-1B4D-482D-88D0-7DD58DA2818C}" srcOrd="0" destOrd="0" presId="urn:microsoft.com/office/officeart/2005/8/layout/hierarchy2"/>
    <dgm:cxn modelId="{7975C2E9-C654-4562-A359-EB8D33D11B6D}" type="presParOf" srcId="{8FBE1AFF-996F-4534-9D62-E90880DF66A2}" destId="{9FA28AFE-4686-4685-B035-6E00F63F5169}" srcOrd="1" destOrd="0" presId="urn:microsoft.com/office/officeart/2005/8/layout/hierarchy2"/>
    <dgm:cxn modelId="{9A5F6BAA-E25D-4E86-80E3-B96B0F05F076}" type="presParOf" srcId="{9FA28AFE-4686-4685-B035-6E00F63F5169}" destId="{1A916293-0057-4F66-B983-DD3A1DBD1613}" srcOrd="0" destOrd="0" presId="urn:microsoft.com/office/officeart/2005/8/layout/hierarchy2"/>
    <dgm:cxn modelId="{A2E22BEA-AB03-42C1-B12A-0E0F8C81910B}" type="presParOf" srcId="{1A916293-0057-4F66-B983-DD3A1DBD1613}" destId="{34F3108F-C6C9-4DC5-A8C8-E26C5526A7F6}" srcOrd="0" destOrd="0" presId="urn:microsoft.com/office/officeart/2005/8/layout/hierarchy2"/>
    <dgm:cxn modelId="{2D51EB60-78FD-4A42-965D-8FCF33A6E016}" type="presParOf" srcId="{9FA28AFE-4686-4685-B035-6E00F63F5169}" destId="{061F4039-F182-430A-BF24-4A0CCABFC580}" srcOrd="1" destOrd="0" presId="urn:microsoft.com/office/officeart/2005/8/layout/hierarchy2"/>
    <dgm:cxn modelId="{2E482E12-7606-4278-9F12-213E6E1A0005}" type="presParOf" srcId="{061F4039-F182-430A-BF24-4A0CCABFC580}" destId="{C0F62D47-BE64-4A37-9AF9-2B7ECE0B18EC}" srcOrd="0" destOrd="0" presId="urn:microsoft.com/office/officeart/2005/8/layout/hierarchy2"/>
    <dgm:cxn modelId="{20F7F003-3DD3-45AA-99E9-DF33EFA8DB58}" type="presParOf" srcId="{061F4039-F182-430A-BF24-4A0CCABFC580}" destId="{02BB9083-DA41-49D2-936A-0B723C92C5E0}" srcOrd="1" destOrd="0" presId="urn:microsoft.com/office/officeart/2005/8/layout/hierarchy2"/>
    <dgm:cxn modelId="{35D53D24-6043-4151-BB0D-D0EF4A9246AA}" type="presParOf" srcId="{02BB9083-DA41-49D2-936A-0B723C92C5E0}" destId="{E249B224-C33D-43D4-B9B1-79ACCD75D24D}" srcOrd="0" destOrd="0" presId="urn:microsoft.com/office/officeart/2005/8/layout/hierarchy2"/>
    <dgm:cxn modelId="{0F48C6EE-D88F-476B-A2B8-F894003D32A7}" type="presParOf" srcId="{E249B224-C33D-43D4-B9B1-79ACCD75D24D}" destId="{7AD2764A-6B0E-4C2B-8736-FF405F07A4DC}" srcOrd="0" destOrd="0" presId="urn:microsoft.com/office/officeart/2005/8/layout/hierarchy2"/>
    <dgm:cxn modelId="{FF5C1E23-7A53-4F68-B670-283997D725C0}" type="presParOf" srcId="{02BB9083-DA41-49D2-936A-0B723C92C5E0}" destId="{45867532-DB93-400A-80C1-64005703C964}" srcOrd="1" destOrd="0" presId="urn:microsoft.com/office/officeart/2005/8/layout/hierarchy2"/>
    <dgm:cxn modelId="{CE62E094-4723-49FF-BEBE-C9F3269E708E}" type="presParOf" srcId="{45867532-DB93-400A-80C1-64005703C964}" destId="{3904A414-1382-4965-A088-75CC9C866455}" srcOrd="0" destOrd="0" presId="urn:microsoft.com/office/officeart/2005/8/layout/hierarchy2"/>
    <dgm:cxn modelId="{E29ADE2C-8E3E-450A-BE12-6C0BB5D09DFA}" type="presParOf" srcId="{45867532-DB93-400A-80C1-64005703C964}" destId="{2D7B00C5-B16E-47B7-AEC8-61419283D6FD}" srcOrd="1" destOrd="0" presId="urn:microsoft.com/office/officeart/2005/8/layout/hierarchy2"/>
    <dgm:cxn modelId="{7CB99BB3-5323-4C30-9502-15E624006AE5}" type="presParOf" srcId="{9FA28AFE-4686-4685-B035-6E00F63F5169}" destId="{A35DA0B4-F4C7-4F46-A6CD-978204DC023E}" srcOrd="2" destOrd="0" presId="urn:microsoft.com/office/officeart/2005/8/layout/hierarchy2"/>
    <dgm:cxn modelId="{F1678D40-9166-4DA6-8D32-3B5F79997073}" type="presParOf" srcId="{A35DA0B4-F4C7-4F46-A6CD-978204DC023E}" destId="{9AC7C174-E645-41B0-94BB-FCB2BBB611DB}" srcOrd="0" destOrd="0" presId="urn:microsoft.com/office/officeart/2005/8/layout/hierarchy2"/>
    <dgm:cxn modelId="{B31703B4-9A36-4044-81F4-3B5FC4A394EF}" type="presParOf" srcId="{9FA28AFE-4686-4685-B035-6E00F63F5169}" destId="{2A4645EE-F011-49E6-8394-BD08F47B7961}" srcOrd="3" destOrd="0" presId="urn:microsoft.com/office/officeart/2005/8/layout/hierarchy2"/>
    <dgm:cxn modelId="{75F11534-EA23-4817-AEB9-FBA18424CE66}" type="presParOf" srcId="{2A4645EE-F011-49E6-8394-BD08F47B7961}" destId="{0B6CAA8C-D141-4ED0-B260-EADD9106E37C}" srcOrd="0" destOrd="0" presId="urn:microsoft.com/office/officeart/2005/8/layout/hierarchy2"/>
    <dgm:cxn modelId="{29CAFFBF-74AD-495D-BF4C-F0DEDAB7DE51}" type="presParOf" srcId="{2A4645EE-F011-49E6-8394-BD08F47B7961}" destId="{69D3772D-F5F0-4584-A0F6-C83556488FB4}" srcOrd="1" destOrd="0" presId="urn:microsoft.com/office/officeart/2005/8/layout/hierarchy2"/>
    <dgm:cxn modelId="{079BBA35-BFB9-4413-B798-E7177651752D}" type="presParOf" srcId="{69D3772D-F5F0-4584-A0F6-C83556488FB4}" destId="{C599F7D9-430D-4569-B9CF-99921D369668}" srcOrd="0" destOrd="0" presId="urn:microsoft.com/office/officeart/2005/8/layout/hierarchy2"/>
    <dgm:cxn modelId="{DCF6112E-40D2-4D70-92D1-865B2BED4FBE}" type="presParOf" srcId="{C599F7D9-430D-4569-B9CF-99921D369668}" destId="{A2CD5C17-0619-4FB9-AC1B-E39FC9035631}" srcOrd="0" destOrd="0" presId="urn:microsoft.com/office/officeart/2005/8/layout/hierarchy2"/>
    <dgm:cxn modelId="{29CD3722-EB95-464B-B3EA-10550A950D4D}" type="presParOf" srcId="{69D3772D-F5F0-4584-A0F6-C83556488FB4}" destId="{9703872F-B2DC-4E0E-AA03-1AD56F196A95}" srcOrd="1" destOrd="0" presId="urn:microsoft.com/office/officeart/2005/8/layout/hierarchy2"/>
    <dgm:cxn modelId="{646571E1-BC38-40F8-B1F8-D278C74A943E}" type="presParOf" srcId="{9703872F-B2DC-4E0E-AA03-1AD56F196A95}" destId="{A343FE59-D092-4B8D-9FBB-398EDB147A8C}" srcOrd="0" destOrd="0" presId="urn:microsoft.com/office/officeart/2005/8/layout/hierarchy2"/>
    <dgm:cxn modelId="{BB6F7918-F804-4CC6-97D1-055DAD21B30B}" type="presParOf" srcId="{9703872F-B2DC-4E0E-AA03-1AD56F196A95}" destId="{A25A18F0-4CDF-4D02-BAF2-EC1450C618D5}" srcOrd="1" destOrd="0" presId="urn:microsoft.com/office/officeart/2005/8/layout/hierarchy2"/>
    <dgm:cxn modelId="{91368DE6-6CFD-4E92-AB03-1B99D1310AEB}" type="presParOf" srcId="{A25A18F0-4CDF-4D02-BAF2-EC1450C618D5}" destId="{5FC9DC52-6644-4145-9D50-BED4DE20CF96}" srcOrd="0" destOrd="0" presId="urn:microsoft.com/office/officeart/2005/8/layout/hierarchy2"/>
    <dgm:cxn modelId="{A35F4490-8088-491F-8ACC-F5D96D44B389}" type="presParOf" srcId="{5FC9DC52-6644-4145-9D50-BED4DE20CF96}" destId="{C7DB7A8F-8C3F-4A75-9668-F952C00057C7}" srcOrd="0" destOrd="0" presId="urn:microsoft.com/office/officeart/2005/8/layout/hierarchy2"/>
    <dgm:cxn modelId="{07D868E0-E6BE-47A3-B529-D1460EBA02A7}" type="presParOf" srcId="{A25A18F0-4CDF-4D02-BAF2-EC1450C618D5}" destId="{A7424D5B-75B0-4AFD-B208-ECE6F0F5A7E8}" srcOrd="1" destOrd="0" presId="urn:microsoft.com/office/officeart/2005/8/layout/hierarchy2"/>
    <dgm:cxn modelId="{842A09BC-22EA-46D5-8342-35C9C5BCA8F4}" type="presParOf" srcId="{A7424D5B-75B0-4AFD-B208-ECE6F0F5A7E8}" destId="{F2111B41-22FA-4FC4-B6B9-11FB7ACBD524}" srcOrd="0" destOrd="0" presId="urn:microsoft.com/office/officeart/2005/8/layout/hierarchy2"/>
    <dgm:cxn modelId="{F9F6C37E-690B-4232-B642-A2E0A5914643}" type="presParOf" srcId="{A7424D5B-75B0-4AFD-B208-ECE6F0F5A7E8}" destId="{4D3BEFFE-7AD6-41A4-A226-5EECB7E8C667}" srcOrd="1" destOrd="0" presId="urn:microsoft.com/office/officeart/2005/8/layout/hierarchy2"/>
    <dgm:cxn modelId="{94224CCB-9285-4350-8E9C-1E3E7E9A62E6}" type="presParOf" srcId="{A25A18F0-4CDF-4D02-BAF2-EC1450C618D5}" destId="{B98B4999-BBCA-4FCB-A636-09CE3D5BAC82}" srcOrd="2" destOrd="0" presId="urn:microsoft.com/office/officeart/2005/8/layout/hierarchy2"/>
    <dgm:cxn modelId="{341FD922-E023-4EFA-A0A2-CD6D789887C1}" type="presParOf" srcId="{B98B4999-BBCA-4FCB-A636-09CE3D5BAC82}" destId="{1BEFE233-B577-49C1-A6FE-D364B4A64956}" srcOrd="0" destOrd="0" presId="urn:microsoft.com/office/officeart/2005/8/layout/hierarchy2"/>
    <dgm:cxn modelId="{EB2B6E23-A2AE-45A2-B324-05CAA3DFCD53}" type="presParOf" srcId="{A25A18F0-4CDF-4D02-BAF2-EC1450C618D5}" destId="{0C1879B6-E75E-431E-A069-3C364819D789}" srcOrd="3" destOrd="0" presId="urn:microsoft.com/office/officeart/2005/8/layout/hierarchy2"/>
    <dgm:cxn modelId="{BDBB23B1-1EAC-4FAD-A6A2-7D7842CD4E99}" type="presParOf" srcId="{0C1879B6-E75E-431E-A069-3C364819D789}" destId="{24DB8CE6-202E-4195-A3BC-3FBF7AE3FD49}" srcOrd="0" destOrd="0" presId="urn:microsoft.com/office/officeart/2005/8/layout/hierarchy2"/>
    <dgm:cxn modelId="{76AF7A32-215F-453E-B559-256189B1E0DE}" type="presParOf" srcId="{0C1879B6-E75E-431E-A069-3C364819D789}" destId="{B2955991-2EEF-444A-BDC4-053F73791B9C}" srcOrd="1" destOrd="0" presId="urn:microsoft.com/office/officeart/2005/8/layout/hierarchy2"/>
    <dgm:cxn modelId="{1396A3FF-150A-4918-9FC4-32408E589217}" type="presParOf" srcId="{A25A18F0-4CDF-4D02-BAF2-EC1450C618D5}" destId="{409A29A8-CDEB-439D-B865-1F46F1C7D37A}" srcOrd="4" destOrd="0" presId="urn:microsoft.com/office/officeart/2005/8/layout/hierarchy2"/>
    <dgm:cxn modelId="{CEE9B7E1-2236-47F8-B828-43E94E15D01B}" type="presParOf" srcId="{409A29A8-CDEB-439D-B865-1F46F1C7D37A}" destId="{CCA106A6-41B6-419B-BF0F-C9BEDCA5A409}" srcOrd="0" destOrd="0" presId="urn:microsoft.com/office/officeart/2005/8/layout/hierarchy2"/>
    <dgm:cxn modelId="{53A8E769-EC18-4491-972A-D3D53B25DE66}" type="presParOf" srcId="{A25A18F0-4CDF-4D02-BAF2-EC1450C618D5}" destId="{21673CD0-9DE0-4943-B1D0-BC8D10899ECC}" srcOrd="5" destOrd="0" presId="urn:microsoft.com/office/officeart/2005/8/layout/hierarchy2"/>
    <dgm:cxn modelId="{FB750195-768E-4264-9EDA-838EFF2656C2}" type="presParOf" srcId="{21673CD0-9DE0-4943-B1D0-BC8D10899ECC}" destId="{BD746ECA-B03E-4359-B8BD-4302E90C72C4}" srcOrd="0" destOrd="0" presId="urn:microsoft.com/office/officeart/2005/8/layout/hierarchy2"/>
    <dgm:cxn modelId="{A9B4BB87-579F-46F5-B7CB-858EB3186E2D}" type="presParOf" srcId="{21673CD0-9DE0-4943-B1D0-BC8D10899ECC}" destId="{131AD109-D476-43CC-84C1-710752E8DA79}" srcOrd="1" destOrd="0" presId="urn:microsoft.com/office/officeart/2005/8/layout/hierarchy2"/>
    <dgm:cxn modelId="{3ADA50F5-81CA-4B66-8373-7CA6568E608C}" type="presParOf" srcId="{131AD109-D476-43CC-84C1-710752E8DA79}" destId="{0AE47E31-6D7A-4F4C-96C3-3014AEB9DFE3}" srcOrd="0" destOrd="0" presId="urn:microsoft.com/office/officeart/2005/8/layout/hierarchy2"/>
    <dgm:cxn modelId="{5E040BF1-3A56-4FCF-A016-859E394317F7}" type="presParOf" srcId="{0AE47E31-6D7A-4F4C-96C3-3014AEB9DFE3}" destId="{BCB99DF4-BD25-404D-8869-3BADB170B2D4}" srcOrd="0" destOrd="0" presId="urn:microsoft.com/office/officeart/2005/8/layout/hierarchy2"/>
    <dgm:cxn modelId="{2D40FFEE-D938-4453-BF52-97DD48BED54F}" type="presParOf" srcId="{131AD109-D476-43CC-84C1-710752E8DA79}" destId="{F24E6DEB-D1F4-4C1A-8D20-81AC1F2055F5}" srcOrd="1" destOrd="0" presId="urn:microsoft.com/office/officeart/2005/8/layout/hierarchy2"/>
    <dgm:cxn modelId="{735D8E9E-8E79-437F-8A39-9B05DD6BB7A1}" type="presParOf" srcId="{F24E6DEB-D1F4-4C1A-8D20-81AC1F2055F5}" destId="{53B730E1-A92B-405F-8115-1B2C0BB75892}" srcOrd="0" destOrd="0" presId="urn:microsoft.com/office/officeart/2005/8/layout/hierarchy2"/>
    <dgm:cxn modelId="{BD46296A-2BE6-4324-94BE-B335DF894A71}" type="presParOf" srcId="{F24E6DEB-D1F4-4C1A-8D20-81AC1F2055F5}" destId="{18CDB529-8D26-476E-8315-DD29352C240B}" srcOrd="1" destOrd="0" presId="urn:microsoft.com/office/officeart/2005/8/layout/hierarchy2"/>
    <dgm:cxn modelId="{022F1411-43D1-40D4-9BD5-772D03C9C4E9}" type="presParOf" srcId="{9FA28AFE-4686-4685-B035-6E00F63F5169}" destId="{2863B6A5-9742-48C4-9230-14F21E73F885}" srcOrd="4" destOrd="0" presId="urn:microsoft.com/office/officeart/2005/8/layout/hierarchy2"/>
    <dgm:cxn modelId="{A09575B4-8C80-44CA-8A90-760F8392A57D}" type="presParOf" srcId="{2863B6A5-9742-48C4-9230-14F21E73F885}" destId="{6842DAC0-2F10-4540-B291-A73653C513EB}" srcOrd="0" destOrd="0" presId="urn:microsoft.com/office/officeart/2005/8/layout/hierarchy2"/>
    <dgm:cxn modelId="{12918155-00BE-47B4-AD0E-83328C9D4E19}" type="presParOf" srcId="{9FA28AFE-4686-4685-B035-6E00F63F5169}" destId="{A5C5D04A-F1CA-4DC7-9C07-67653EB6CAE3}" srcOrd="5" destOrd="0" presId="urn:microsoft.com/office/officeart/2005/8/layout/hierarchy2"/>
    <dgm:cxn modelId="{6EBA4800-7393-467D-ABBA-EC3936961FA5}" type="presParOf" srcId="{A5C5D04A-F1CA-4DC7-9C07-67653EB6CAE3}" destId="{B30AAD9B-0B9B-42DF-A5C5-8FF0C95496E2}" srcOrd="0" destOrd="0" presId="urn:microsoft.com/office/officeart/2005/8/layout/hierarchy2"/>
    <dgm:cxn modelId="{A33BF15E-4C15-47E0-AF82-83C524806154}" type="presParOf" srcId="{A5C5D04A-F1CA-4DC7-9C07-67653EB6CAE3}" destId="{5C97B6B9-FC9B-444D-A481-679189AAECD1}" srcOrd="1" destOrd="0" presId="urn:microsoft.com/office/officeart/2005/8/layout/hierarchy2"/>
    <dgm:cxn modelId="{EB4DAF8C-2490-4D38-BB88-7DF5BA989D07}" type="presParOf" srcId="{5C97B6B9-FC9B-444D-A481-679189AAECD1}" destId="{7E5A07C7-CE3D-43C3-A10B-F84F53AAA07C}" srcOrd="0" destOrd="0" presId="urn:microsoft.com/office/officeart/2005/8/layout/hierarchy2"/>
    <dgm:cxn modelId="{1A76AEF0-152C-4239-971A-012495DEB274}" type="presParOf" srcId="{7E5A07C7-CE3D-43C3-A10B-F84F53AAA07C}" destId="{7E45C670-3A29-40F0-A164-8E708D82F163}" srcOrd="0" destOrd="0" presId="urn:microsoft.com/office/officeart/2005/8/layout/hierarchy2"/>
    <dgm:cxn modelId="{0DD32E65-6338-4B1B-ADB6-FA918BEB16E1}" type="presParOf" srcId="{5C97B6B9-FC9B-444D-A481-679189AAECD1}" destId="{A08F927A-03CB-45EE-80AB-F075577AE192}" srcOrd="1" destOrd="0" presId="urn:microsoft.com/office/officeart/2005/8/layout/hierarchy2"/>
    <dgm:cxn modelId="{3CAE30CE-4E40-41E4-ADDD-5CBB36E1377E}" type="presParOf" srcId="{A08F927A-03CB-45EE-80AB-F075577AE192}" destId="{9E58F667-B754-4BCE-BDFB-4CCDAD358C64}" srcOrd="0" destOrd="0" presId="urn:microsoft.com/office/officeart/2005/8/layout/hierarchy2"/>
    <dgm:cxn modelId="{88DCAC45-2BD5-493F-97C2-0EDB80C5F93A}" type="presParOf" srcId="{A08F927A-03CB-45EE-80AB-F075577AE192}" destId="{84E4F19E-3B76-46E9-8317-5C840A81C884}" srcOrd="1" destOrd="0" presId="urn:microsoft.com/office/officeart/2005/8/layout/hierarchy2"/>
    <dgm:cxn modelId="{854B6F2F-5B3D-4935-A7D9-9B8980F4DC45}" type="presParOf" srcId="{84E4F19E-3B76-46E9-8317-5C840A81C884}" destId="{D9352A1D-9876-4F97-9FEA-8C3275CACAB4}" srcOrd="0" destOrd="0" presId="urn:microsoft.com/office/officeart/2005/8/layout/hierarchy2"/>
    <dgm:cxn modelId="{A9E70B95-60AC-4FAE-8FD9-674B6A2BE813}" type="presParOf" srcId="{D9352A1D-9876-4F97-9FEA-8C3275CACAB4}" destId="{678EFF42-CCA7-4F3F-AE56-EECE0F365D7E}" srcOrd="0" destOrd="0" presId="urn:microsoft.com/office/officeart/2005/8/layout/hierarchy2"/>
    <dgm:cxn modelId="{E8C9235E-DCEB-4EBC-B2A4-36B56CF241EE}" type="presParOf" srcId="{84E4F19E-3B76-46E9-8317-5C840A81C884}" destId="{0D584823-A17E-4530-A961-E4F2305DCFBF}" srcOrd="1" destOrd="0" presId="urn:microsoft.com/office/officeart/2005/8/layout/hierarchy2"/>
    <dgm:cxn modelId="{D0AE70AF-80AF-474C-81AB-18B2C2372C87}" type="presParOf" srcId="{0D584823-A17E-4530-A961-E4F2305DCFBF}" destId="{9AE70EE7-A0BF-43C5-9C61-4BE657F5121E}" srcOrd="0" destOrd="0" presId="urn:microsoft.com/office/officeart/2005/8/layout/hierarchy2"/>
    <dgm:cxn modelId="{E22B410A-591E-4C78-8D65-68813A92F6D4}" type="presParOf" srcId="{0D584823-A17E-4530-A961-E4F2305DCFBF}" destId="{DC0C0B05-1E48-448A-8A26-E99421EC0761}" srcOrd="1" destOrd="0" presId="urn:microsoft.com/office/officeart/2005/8/layout/hierarchy2"/>
    <dgm:cxn modelId="{A1A3C4D8-67F0-4954-8C40-EDECB3441627}" type="presParOf" srcId="{84E4F19E-3B76-46E9-8317-5C840A81C884}" destId="{7FA51A51-2CCD-4FA4-99B1-3EA4B21B7430}" srcOrd="2" destOrd="0" presId="urn:microsoft.com/office/officeart/2005/8/layout/hierarchy2"/>
    <dgm:cxn modelId="{042841D7-45BB-4A36-892B-149E811E925F}" type="presParOf" srcId="{7FA51A51-2CCD-4FA4-99B1-3EA4B21B7430}" destId="{E2B880EB-8CF7-4023-9922-D8B7583A08B4}" srcOrd="0" destOrd="0" presId="urn:microsoft.com/office/officeart/2005/8/layout/hierarchy2"/>
    <dgm:cxn modelId="{1CBC53F1-626B-4AA4-A2E0-707C4C85F4B2}" type="presParOf" srcId="{84E4F19E-3B76-46E9-8317-5C840A81C884}" destId="{A39A0F88-1EBE-4CF5-A9BC-9FEFC75D426D}" srcOrd="3" destOrd="0" presId="urn:microsoft.com/office/officeart/2005/8/layout/hierarchy2"/>
    <dgm:cxn modelId="{025DDFA1-318F-472C-AF7E-C98F500556A5}" type="presParOf" srcId="{A39A0F88-1EBE-4CF5-A9BC-9FEFC75D426D}" destId="{7EC80C2E-E056-427E-A5E0-601B133CE1F3}" srcOrd="0" destOrd="0" presId="urn:microsoft.com/office/officeart/2005/8/layout/hierarchy2"/>
    <dgm:cxn modelId="{B52575BF-996D-418C-AEF4-1FDE243BA495}" type="presParOf" srcId="{A39A0F88-1EBE-4CF5-A9BC-9FEFC75D426D}" destId="{37DB1075-D63F-40EB-B19F-D3DA4FCE5094}" srcOrd="1" destOrd="0" presId="urn:microsoft.com/office/officeart/2005/8/layout/hierarchy2"/>
    <dgm:cxn modelId="{49C2F1E2-BE7E-46AB-B95C-BAF451CB3E94}" type="presParOf" srcId="{84E4F19E-3B76-46E9-8317-5C840A81C884}" destId="{CD199EB5-3326-4276-B8C8-444A4A0F2AB7}" srcOrd="4" destOrd="0" presId="urn:microsoft.com/office/officeart/2005/8/layout/hierarchy2"/>
    <dgm:cxn modelId="{F2A1E224-D86B-470C-901C-F5100BB6B77F}" type="presParOf" srcId="{CD199EB5-3326-4276-B8C8-444A4A0F2AB7}" destId="{7AAAECB2-9AE0-4F20-AE03-0A09D6C8EFA0}" srcOrd="0" destOrd="0" presId="urn:microsoft.com/office/officeart/2005/8/layout/hierarchy2"/>
    <dgm:cxn modelId="{82E03600-7A4C-4BB7-B6E0-86480A7F3B7E}" type="presParOf" srcId="{84E4F19E-3B76-46E9-8317-5C840A81C884}" destId="{34611C2C-59EF-4A78-8992-6F8CC0509A7B}" srcOrd="5" destOrd="0" presId="urn:microsoft.com/office/officeart/2005/8/layout/hierarchy2"/>
    <dgm:cxn modelId="{F8D21E19-175B-4AB1-9B03-9C6A9E72EBCD}" type="presParOf" srcId="{34611C2C-59EF-4A78-8992-6F8CC0509A7B}" destId="{E62D6D60-426E-4123-8920-E753CC0D3EE3}" srcOrd="0" destOrd="0" presId="urn:microsoft.com/office/officeart/2005/8/layout/hierarchy2"/>
    <dgm:cxn modelId="{C20ECD7E-DC38-46C8-B637-C58BAD65D48B}" type="presParOf" srcId="{34611C2C-59EF-4A78-8992-6F8CC0509A7B}" destId="{F6E6AB4B-5F00-4A69-B0F6-6CB57F4F6190}" srcOrd="1" destOrd="0" presId="urn:microsoft.com/office/officeart/2005/8/layout/hierarchy2"/>
    <dgm:cxn modelId="{AC986D63-1903-4142-9609-9D315F550F21}" type="presParOf" srcId="{F6E6AB4B-5F00-4A69-B0F6-6CB57F4F6190}" destId="{A062EF51-C6B7-467C-8C02-C0D8EC7E575E}" srcOrd="0" destOrd="0" presId="urn:microsoft.com/office/officeart/2005/8/layout/hierarchy2"/>
    <dgm:cxn modelId="{902221D8-4120-4A8F-9A3B-7D4B8F0B3117}" type="presParOf" srcId="{A062EF51-C6B7-467C-8C02-C0D8EC7E575E}" destId="{69D01DC3-6CAB-47DA-BAD8-E514522E0D1B}" srcOrd="0" destOrd="0" presId="urn:microsoft.com/office/officeart/2005/8/layout/hierarchy2"/>
    <dgm:cxn modelId="{F1C73BE7-3666-4C09-93B5-18D715F13E03}" type="presParOf" srcId="{F6E6AB4B-5F00-4A69-B0F6-6CB57F4F6190}" destId="{004E3F67-B1A8-4C04-8087-9C4521BC9699}" srcOrd="1" destOrd="0" presId="urn:microsoft.com/office/officeart/2005/8/layout/hierarchy2"/>
    <dgm:cxn modelId="{048E9111-133B-4372-8FE9-D6468EEDD629}" type="presParOf" srcId="{004E3F67-B1A8-4C04-8087-9C4521BC9699}" destId="{072C3028-C423-492F-A203-4C05F2F097E0}" srcOrd="0" destOrd="0" presId="urn:microsoft.com/office/officeart/2005/8/layout/hierarchy2"/>
    <dgm:cxn modelId="{3A24E303-2F00-4898-9555-D3E3759BB43E}" type="presParOf" srcId="{004E3F67-B1A8-4C04-8087-9C4521BC9699}" destId="{1E7BD8B9-E0D5-41C6-8166-0ABFCAFA6F79}" srcOrd="1" destOrd="0" presId="urn:microsoft.com/office/officeart/2005/8/layout/hierarchy2"/>
  </dgm:cxnLst>
  <dgm:bg/>
  <dgm:whole>
    <a:ln>
      <a:noFill/>
    </a:ln>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4DACE2-1B4D-482D-88D0-7DD58DA2818C}">
      <dsp:nvSpPr>
        <dsp:cNvPr id="0" name=""/>
        <dsp:cNvSpPr/>
      </dsp:nvSpPr>
      <dsp:spPr>
        <a:xfrm>
          <a:off x="0" y="1583190"/>
          <a:ext cx="1268545" cy="1297621"/>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Quel est le coût total éligible de l'opération</a:t>
          </a:r>
          <a:r>
            <a:rPr lang="fr-FR" sz="1000" kern="1200">
              <a:latin typeface="Times New Roman"/>
              <a:cs typeface="Times New Roman"/>
            </a:rPr>
            <a:t> ?</a:t>
          </a:r>
          <a:endParaRPr lang="fr-FR" sz="1000" kern="1200"/>
        </a:p>
      </dsp:txBody>
      <dsp:txXfrm>
        <a:off x="37154" y="1620344"/>
        <a:ext cx="1194237" cy="1223313"/>
      </dsp:txXfrm>
    </dsp:sp>
    <dsp:sp modelId="{1A916293-0057-4F66-B983-DD3A1DBD1613}">
      <dsp:nvSpPr>
        <dsp:cNvPr id="0" name=""/>
        <dsp:cNvSpPr/>
      </dsp:nvSpPr>
      <dsp:spPr>
        <a:xfrm rot="17386635">
          <a:off x="689252" y="1395902"/>
          <a:ext cx="1751094" cy="24389"/>
        </a:xfrm>
        <a:custGeom>
          <a:avLst/>
          <a:gdLst/>
          <a:ahLst/>
          <a:cxnLst/>
          <a:rect l="0" t="0" r="0" b="0"/>
          <a:pathLst>
            <a:path>
              <a:moveTo>
                <a:pt x="0" y="12194"/>
              </a:moveTo>
              <a:lnTo>
                <a:pt x="1751094"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66700">
            <a:lnSpc>
              <a:spcPct val="90000"/>
            </a:lnSpc>
            <a:spcBef>
              <a:spcPct val="0"/>
            </a:spcBef>
            <a:spcAft>
              <a:spcPct val="35000"/>
            </a:spcAft>
          </a:pPr>
          <a:endParaRPr lang="fr-FR" sz="600" kern="1200"/>
        </a:p>
      </dsp:txBody>
      <dsp:txXfrm>
        <a:off x="1521022" y="1364320"/>
        <a:ext cx="87554" cy="87554"/>
      </dsp:txXfrm>
    </dsp:sp>
    <dsp:sp modelId="{C0F62D47-BE64-4A37-9AF9-2B7ECE0B18EC}">
      <dsp:nvSpPr>
        <dsp:cNvPr id="0" name=""/>
        <dsp:cNvSpPr/>
      </dsp:nvSpPr>
      <dsp:spPr>
        <a:xfrm>
          <a:off x="1861053" y="296267"/>
          <a:ext cx="2123016" cy="575854"/>
        </a:xfrm>
        <a:prstGeom prst="roundRect">
          <a:avLst>
            <a:gd name="adj" fmla="val 10000"/>
          </a:avLst>
        </a:prstGeom>
        <a:solidFill>
          <a:schemeClr val="accent5"/>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Inférieur ou égal à 50 000 </a:t>
          </a:r>
          <a:r>
            <a:rPr lang="fr-FR" sz="1000" kern="1200">
              <a:latin typeface="Times New Roman"/>
              <a:cs typeface="Times New Roman"/>
            </a:rPr>
            <a:t>€</a:t>
          </a:r>
          <a:endParaRPr lang="fr-FR" sz="1000" kern="1200"/>
        </a:p>
      </dsp:txBody>
      <dsp:txXfrm>
        <a:off x="1877919" y="313133"/>
        <a:ext cx="2089284" cy="542122"/>
      </dsp:txXfrm>
    </dsp:sp>
    <dsp:sp modelId="{E249B224-C33D-43D4-B9B1-79ACCD75D24D}">
      <dsp:nvSpPr>
        <dsp:cNvPr id="0" name=""/>
        <dsp:cNvSpPr/>
      </dsp:nvSpPr>
      <dsp:spPr>
        <a:xfrm rot="204570">
          <a:off x="3979296" y="732390"/>
          <a:ext cx="5393825" cy="24389"/>
        </a:xfrm>
        <a:custGeom>
          <a:avLst/>
          <a:gdLst/>
          <a:ahLst/>
          <a:cxnLst/>
          <a:rect l="0" t="0" r="0" b="0"/>
          <a:pathLst>
            <a:path>
              <a:moveTo>
                <a:pt x="0" y="12194"/>
              </a:moveTo>
              <a:lnTo>
                <a:pt x="5393825" y="12194"/>
              </a:lnTo>
            </a:path>
          </a:pathLst>
        </a:custGeom>
        <a:noFill/>
        <a:ln w="9525" cap="flat" cmpd="sng" algn="ctr">
          <a:solidFill>
            <a:schemeClr val="bg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355600">
            <a:lnSpc>
              <a:spcPct val="90000"/>
            </a:lnSpc>
            <a:spcBef>
              <a:spcPct val="0"/>
            </a:spcBef>
            <a:spcAft>
              <a:spcPct val="35000"/>
            </a:spcAft>
          </a:pPr>
          <a:endParaRPr lang="fr-FR" sz="800" kern="1200"/>
        </a:p>
      </dsp:txBody>
      <dsp:txXfrm>
        <a:off x="6541363" y="609739"/>
        <a:ext cx="269691" cy="269691"/>
      </dsp:txXfrm>
    </dsp:sp>
    <dsp:sp modelId="{3904A414-1382-4965-A088-75CC9C866455}">
      <dsp:nvSpPr>
        <dsp:cNvPr id="0" name=""/>
        <dsp:cNvSpPr/>
      </dsp:nvSpPr>
      <dsp:spPr>
        <a:xfrm>
          <a:off x="9368348" y="308799"/>
          <a:ext cx="1435168" cy="1192352"/>
        </a:xfrm>
        <a:prstGeom prst="roundRect">
          <a:avLst>
            <a:gd name="adj" fmla="val 10000"/>
          </a:avLst>
        </a:prstGeom>
        <a:solidFill>
          <a:srgbClr val="FFCC66"/>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b="1" kern="1200"/>
            <a:t>Pas d'estimation de recettes à fournir</a:t>
          </a:r>
        </a:p>
        <a:p>
          <a:pPr lvl="0" algn="ctr" defTabSz="444500">
            <a:lnSpc>
              <a:spcPct val="90000"/>
            </a:lnSpc>
            <a:spcBef>
              <a:spcPct val="0"/>
            </a:spcBef>
            <a:spcAft>
              <a:spcPct val="35000"/>
            </a:spcAft>
          </a:pPr>
          <a:r>
            <a:rPr lang="fr-FR" sz="1000" kern="1200"/>
            <a:t>  (non concerné par cette annexe)</a:t>
          </a:r>
        </a:p>
      </dsp:txBody>
      <dsp:txXfrm>
        <a:off x="9403271" y="343722"/>
        <a:ext cx="1365322" cy="1122506"/>
      </dsp:txXfrm>
    </dsp:sp>
    <dsp:sp modelId="{A35DA0B4-F4C7-4F46-A6CD-978204DC023E}">
      <dsp:nvSpPr>
        <dsp:cNvPr id="0" name=""/>
        <dsp:cNvSpPr/>
      </dsp:nvSpPr>
      <dsp:spPr>
        <a:xfrm rot="21485823">
          <a:off x="1268392" y="2210601"/>
          <a:ext cx="554394" cy="24389"/>
        </a:xfrm>
        <a:custGeom>
          <a:avLst/>
          <a:gdLst/>
          <a:ahLst/>
          <a:cxnLst/>
          <a:rect l="0" t="0" r="0" b="0"/>
          <a:pathLst>
            <a:path>
              <a:moveTo>
                <a:pt x="0" y="12194"/>
              </a:moveTo>
              <a:lnTo>
                <a:pt x="554394"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1531729" y="2208936"/>
        <a:ext cx="27719" cy="27719"/>
      </dsp:txXfrm>
    </dsp:sp>
    <dsp:sp modelId="{0B6CAA8C-D141-4ED0-B260-EADD9106E37C}">
      <dsp:nvSpPr>
        <dsp:cNvPr id="0" name=""/>
        <dsp:cNvSpPr/>
      </dsp:nvSpPr>
      <dsp:spPr>
        <a:xfrm>
          <a:off x="1822634" y="1940837"/>
          <a:ext cx="2122614" cy="545507"/>
        </a:xfrm>
        <a:prstGeom prst="roundRect">
          <a:avLst>
            <a:gd name="adj" fmla="val 10000"/>
          </a:avLst>
        </a:prstGeom>
        <a:solidFill>
          <a:schemeClr val="accent5"/>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Compris entre 50 000 </a:t>
          </a:r>
          <a:r>
            <a:rPr lang="fr-FR" sz="1000" kern="1200">
              <a:latin typeface="Times New Roman"/>
              <a:cs typeface="Times New Roman"/>
            </a:rPr>
            <a:t>€            </a:t>
          </a:r>
        </a:p>
        <a:p>
          <a:pPr lvl="0" algn="ctr" defTabSz="444500">
            <a:lnSpc>
              <a:spcPct val="90000"/>
            </a:lnSpc>
            <a:spcBef>
              <a:spcPct val="0"/>
            </a:spcBef>
            <a:spcAft>
              <a:spcPct val="35000"/>
            </a:spcAft>
          </a:pPr>
          <a:r>
            <a:rPr lang="fr-FR" sz="1000" kern="1200"/>
            <a:t>et 1 million d'</a:t>
          </a:r>
          <a:r>
            <a:rPr lang="fr-FR" sz="1000" kern="1200">
              <a:latin typeface="Times New Roman"/>
              <a:cs typeface="Times New Roman"/>
            </a:rPr>
            <a:t>€</a:t>
          </a:r>
          <a:endParaRPr lang="fr-FR" sz="1000" kern="1200"/>
        </a:p>
      </dsp:txBody>
      <dsp:txXfrm>
        <a:off x="1838611" y="1956814"/>
        <a:ext cx="2090660" cy="513553"/>
      </dsp:txXfrm>
    </dsp:sp>
    <dsp:sp modelId="{C599F7D9-430D-4569-B9CF-99921D369668}">
      <dsp:nvSpPr>
        <dsp:cNvPr id="0" name=""/>
        <dsp:cNvSpPr/>
      </dsp:nvSpPr>
      <dsp:spPr>
        <a:xfrm rot="241419">
          <a:off x="3944499" y="2222723"/>
          <a:ext cx="607871" cy="24389"/>
        </a:xfrm>
        <a:custGeom>
          <a:avLst/>
          <a:gdLst/>
          <a:ahLst/>
          <a:cxnLst/>
          <a:rect l="0" t="0" r="0" b="0"/>
          <a:pathLst>
            <a:path>
              <a:moveTo>
                <a:pt x="0" y="12194"/>
              </a:moveTo>
              <a:lnTo>
                <a:pt x="607871" y="12194"/>
              </a:lnTo>
            </a:path>
          </a:pathLst>
        </a:custGeom>
        <a:noFill/>
        <a:ln w="9525" cap="flat" cmpd="sng" algn="ctr">
          <a:solidFill>
            <a:schemeClr val="bg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4233238" y="2219721"/>
        <a:ext cx="30393" cy="30393"/>
      </dsp:txXfrm>
    </dsp:sp>
    <dsp:sp modelId="{A343FE59-D092-4B8D-9FBB-398EDB147A8C}">
      <dsp:nvSpPr>
        <dsp:cNvPr id="0" name=""/>
        <dsp:cNvSpPr/>
      </dsp:nvSpPr>
      <dsp:spPr>
        <a:xfrm>
          <a:off x="4551621" y="1607878"/>
          <a:ext cx="1292842" cy="1296732"/>
        </a:xfrm>
        <a:prstGeom prst="roundRect">
          <a:avLst>
            <a:gd name="adj" fmla="val 10000"/>
          </a:avLst>
        </a:prstGeom>
        <a:solidFill>
          <a:schemeClr val="accent1"/>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Quand les recettes   vont-elles  être générées ?</a:t>
          </a:r>
        </a:p>
      </dsp:txBody>
      <dsp:txXfrm>
        <a:off x="4589487" y="1645744"/>
        <a:ext cx="1217110" cy="1221000"/>
      </dsp:txXfrm>
    </dsp:sp>
    <dsp:sp modelId="{5FC9DC52-6644-4145-9D50-BED4DE20CF96}">
      <dsp:nvSpPr>
        <dsp:cNvPr id="0" name=""/>
        <dsp:cNvSpPr/>
      </dsp:nvSpPr>
      <dsp:spPr>
        <a:xfrm rot="18735026">
          <a:off x="5627004" y="1752741"/>
          <a:ext cx="1327478" cy="24389"/>
        </a:xfrm>
        <a:custGeom>
          <a:avLst/>
          <a:gdLst/>
          <a:ahLst/>
          <a:cxnLst/>
          <a:rect l="0" t="0" r="0" b="0"/>
          <a:pathLst>
            <a:path>
              <a:moveTo>
                <a:pt x="0" y="12194"/>
              </a:moveTo>
              <a:lnTo>
                <a:pt x="1327478"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57557" y="1731749"/>
        <a:ext cx="66373" cy="66373"/>
      </dsp:txXfrm>
    </dsp:sp>
    <dsp:sp modelId="{F2111B41-22FA-4FC4-B6B9-11FB7ACBD524}">
      <dsp:nvSpPr>
        <dsp:cNvPr id="0" name=""/>
        <dsp:cNvSpPr/>
      </dsp:nvSpPr>
      <dsp:spPr>
        <a:xfrm>
          <a:off x="6737024" y="1007447"/>
          <a:ext cx="1937821" cy="532361"/>
        </a:xfrm>
        <a:prstGeom prst="roundRect">
          <a:avLst>
            <a:gd name="adj" fmla="val 10000"/>
          </a:avLst>
        </a:prstGeom>
        <a:solidFill>
          <a:srgbClr val="92D05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u="sng" kern="1200"/>
            <a:t>Seulement après </a:t>
          </a:r>
          <a:r>
            <a:rPr lang="fr-FR" sz="1000" kern="1200"/>
            <a:t>l'achèvement de l'opération</a:t>
          </a:r>
        </a:p>
      </dsp:txBody>
      <dsp:txXfrm>
        <a:off x="6752616" y="1023039"/>
        <a:ext cx="1906637" cy="501177"/>
      </dsp:txXfrm>
    </dsp:sp>
    <dsp:sp modelId="{B98B4999-BBCA-4FCB-A636-09CE3D5BAC82}">
      <dsp:nvSpPr>
        <dsp:cNvPr id="0" name=""/>
        <dsp:cNvSpPr/>
      </dsp:nvSpPr>
      <dsp:spPr>
        <a:xfrm rot="20158396">
          <a:off x="5802082" y="2044886"/>
          <a:ext cx="978300" cy="24389"/>
        </a:xfrm>
        <a:custGeom>
          <a:avLst/>
          <a:gdLst/>
          <a:ahLst/>
          <a:cxnLst/>
          <a:rect l="0" t="0" r="0" b="0"/>
          <a:pathLst>
            <a:path>
              <a:moveTo>
                <a:pt x="0" y="12194"/>
              </a:moveTo>
              <a:lnTo>
                <a:pt x="978300"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66774" y="2032623"/>
        <a:ext cx="48915" cy="48915"/>
      </dsp:txXfrm>
    </dsp:sp>
    <dsp:sp modelId="{24DB8CE6-202E-4195-A3BC-3FBF7AE3FD49}">
      <dsp:nvSpPr>
        <dsp:cNvPr id="0" name=""/>
        <dsp:cNvSpPr/>
      </dsp:nvSpPr>
      <dsp:spPr>
        <a:xfrm>
          <a:off x="6738000" y="1592637"/>
          <a:ext cx="1942687" cy="530560"/>
        </a:xfrm>
        <a:prstGeom prst="roundRect">
          <a:avLst>
            <a:gd name="adj" fmla="val 10000"/>
          </a:avLst>
        </a:prstGeom>
        <a:solidFill>
          <a:srgbClr val="92D05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u="sng" kern="1200"/>
            <a:t>Pendant</a:t>
          </a:r>
          <a:r>
            <a:rPr lang="fr-FR" sz="1000" kern="1200"/>
            <a:t> la durée de l'opération financée  </a:t>
          </a:r>
          <a:r>
            <a:rPr lang="fr-FR" sz="1000" u="sng" kern="1200"/>
            <a:t>et après </a:t>
          </a:r>
          <a:r>
            <a:rPr lang="fr-FR" sz="1000" kern="1200"/>
            <a:t>son achèvement</a:t>
          </a:r>
        </a:p>
      </dsp:txBody>
      <dsp:txXfrm>
        <a:off x="6753540" y="1608177"/>
        <a:ext cx="1911607" cy="499480"/>
      </dsp:txXfrm>
    </dsp:sp>
    <dsp:sp modelId="{409A29A8-CDEB-439D-B865-1F46F1C7D37A}">
      <dsp:nvSpPr>
        <dsp:cNvPr id="0" name=""/>
        <dsp:cNvSpPr/>
      </dsp:nvSpPr>
      <dsp:spPr>
        <a:xfrm rot="678062">
          <a:off x="5835543" y="2334216"/>
          <a:ext cx="920233" cy="24389"/>
        </a:xfrm>
        <a:custGeom>
          <a:avLst/>
          <a:gdLst/>
          <a:ahLst/>
          <a:cxnLst/>
          <a:rect l="0" t="0" r="0" b="0"/>
          <a:pathLst>
            <a:path>
              <a:moveTo>
                <a:pt x="0" y="12194"/>
              </a:moveTo>
              <a:lnTo>
                <a:pt x="920233"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72653" y="2323405"/>
        <a:ext cx="46011" cy="46011"/>
      </dsp:txXfrm>
    </dsp:sp>
    <dsp:sp modelId="{BD746ECA-B03E-4359-B8BD-4302E90C72C4}">
      <dsp:nvSpPr>
        <dsp:cNvPr id="0" name=""/>
        <dsp:cNvSpPr/>
      </dsp:nvSpPr>
      <dsp:spPr>
        <a:xfrm>
          <a:off x="6746855" y="2194754"/>
          <a:ext cx="1913452" cy="483644"/>
        </a:xfrm>
        <a:prstGeom prst="roundRect">
          <a:avLst>
            <a:gd name="adj" fmla="val 10000"/>
          </a:avLst>
        </a:prstGeom>
        <a:solidFill>
          <a:srgbClr val="92D050"/>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Seulement </a:t>
          </a:r>
          <a:r>
            <a:rPr lang="fr-FR" sz="1000" u="sng" kern="1200"/>
            <a:t>pendant</a:t>
          </a:r>
          <a:r>
            <a:rPr lang="fr-FR" sz="1000" u="none" kern="1200"/>
            <a:t> </a:t>
          </a:r>
          <a:r>
            <a:rPr lang="fr-FR" sz="1000" kern="1200"/>
            <a:t>la durée de l'opération financée</a:t>
          </a:r>
        </a:p>
      </dsp:txBody>
      <dsp:txXfrm>
        <a:off x="6761020" y="2208919"/>
        <a:ext cx="1885122" cy="455314"/>
      </dsp:txXfrm>
    </dsp:sp>
    <dsp:sp modelId="{0AE47E31-6D7A-4F4C-96C3-3014AEB9DFE3}">
      <dsp:nvSpPr>
        <dsp:cNvPr id="0" name=""/>
        <dsp:cNvSpPr/>
      </dsp:nvSpPr>
      <dsp:spPr>
        <a:xfrm rot="228945">
          <a:off x="8659495" y="2448769"/>
          <a:ext cx="732914" cy="24389"/>
        </a:xfrm>
        <a:custGeom>
          <a:avLst/>
          <a:gdLst/>
          <a:ahLst/>
          <a:cxnLst/>
          <a:rect l="0" t="0" r="0" b="0"/>
          <a:pathLst>
            <a:path>
              <a:moveTo>
                <a:pt x="0" y="12194"/>
              </a:moveTo>
              <a:lnTo>
                <a:pt x="732914" y="12194"/>
              </a:lnTo>
            </a:path>
          </a:pathLst>
        </a:custGeom>
        <a:noFill/>
        <a:ln w="9525" cap="flat" cmpd="sng" algn="ctr">
          <a:solidFill>
            <a:schemeClr val="bg1"/>
          </a:solidFill>
          <a:prstDash val="solid"/>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9007629" y="2442641"/>
        <a:ext cx="36645" cy="36645"/>
      </dsp:txXfrm>
    </dsp:sp>
    <dsp:sp modelId="{53B730E1-A92B-405F-8115-1B2C0BB75892}">
      <dsp:nvSpPr>
        <dsp:cNvPr id="0" name=""/>
        <dsp:cNvSpPr/>
      </dsp:nvSpPr>
      <dsp:spPr>
        <a:xfrm>
          <a:off x="9391597" y="1555103"/>
          <a:ext cx="1435168" cy="1860495"/>
        </a:xfrm>
        <a:prstGeom prst="roundRect">
          <a:avLst>
            <a:gd name="adj" fmla="val 10000"/>
          </a:avLst>
        </a:prstGeom>
        <a:solidFill>
          <a:schemeClr val="accent6"/>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b="1" kern="1200"/>
            <a:t>Méthode 2                  </a:t>
          </a:r>
        </a:p>
        <a:p>
          <a:pPr lvl="0" algn="ctr" defTabSz="444500">
            <a:lnSpc>
              <a:spcPct val="90000"/>
            </a:lnSpc>
            <a:spcBef>
              <a:spcPct val="0"/>
            </a:spcBef>
            <a:spcAft>
              <a:spcPct val="35000"/>
            </a:spcAft>
          </a:pPr>
          <a:r>
            <a:rPr lang="fr-FR" sz="1000" kern="1200"/>
            <a:t>Estimation des recettes prévisionnelles</a:t>
          </a:r>
        </a:p>
      </dsp:txBody>
      <dsp:txXfrm>
        <a:off x="9433632" y="1597138"/>
        <a:ext cx="1351098" cy="1776425"/>
      </dsp:txXfrm>
    </dsp:sp>
    <dsp:sp modelId="{2863B6A5-9742-48C4-9230-14F21E73F885}">
      <dsp:nvSpPr>
        <dsp:cNvPr id="0" name=""/>
        <dsp:cNvSpPr/>
      </dsp:nvSpPr>
      <dsp:spPr>
        <a:xfrm rot="4272583">
          <a:off x="686254" y="3032995"/>
          <a:ext cx="1717938" cy="24389"/>
        </a:xfrm>
        <a:custGeom>
          <a:avLst/>
          <a:gdLst/>
          <a:ahLst/>
          <a:cxnLst/>
          <a:rect l="0" t="0" r="0" b="0"/>
          <a:pathLst>
            <a:path>
              <a:moveTo>
                <a:pt x="0" y="12194"/>
              </a:moveTo>
              <a:lnTo>
                <a:pt x="1717938" y="12194"/>
              </a:lnTo>
            </a:path>
          </a:pathLst>
        </a:custGeom>
        <a:noFill/>
        <a:ln w="9525" cap="flat" cmpd="sng" algn="ctr">
          <a:solidFill>
            <a:scrgbClr r="0" g="0" b="0">
              <a:shade val="95000"/>
              <a:satMod val="105000"/>
            </a:scrgbClr>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66700">
            <a:lnSpc>
              <a:spcPct val="90000"/>
            </a:lnSpc>
            <a:spcBef>
              <a:spcPct val="0"/>
            </a:spcBef>
            <a:spcAft>
              <a:spcPct val="35000"/>
            </a:spcAft>
          </a:pPr>
          <a:endParaRPr lang="fr-FR" sz="600" kern="1200"/>
        </a:p>
      </dsp:txBody>
      <dsp:txXfrm>
        <a:off x="1502275" y="3002242"/>
        <a:ext cx="85896" cy="85896"/>
      </dsp:txXfrm>
    </dsp:sp>
    <dsp:sp modelId="{B30AAD9B-0B9B-42DF-A5C5-8FF0C95496E2}">
      <dsp:nvSpPr>
        <dsp:cNvPr id="0" name=""/>
        <dsp:cNvSpPr/>
      </dsp:nvSpPr>
      <dsp:spPr>
        <a:xfrm>
          <a:off x="1821902" y="3572986"/>
          <a:ext cx="2117921" cy="570788"/>
        </a:xfrm>
        <a:prstGeom prst="roundRect">
          <a:avLst>
            <a:gd name="adj" fmla="val 10000"/>
          </a:avLst>
        </a:prstGeom>
        <a:solidFill>
          <a:schemeClr val="accent5"/>
        </a:solidFill>
        <a:ln>
          <a:noFill/>
          <a:prstDash val="sysDash"/>
          <a:tailEnd type="triangle"/>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Supérieur à 1 million d'</a:t>
          </a:r>
          <a:r>
            <a:rPr lang="fr-FR" sz="1000" kern="1200">
              <a:latin typeface="Times New Roman"/>
              <a:cs typeface="Times New Roman"/>
            </a:rPr>
            <a:t>€</a:t>
          </a:r>
          <a:r>
            <a:rPr lang="fr-FR" sz="1000" kern="1200"/>
            <a:t> </a:t>
          </a:r>
        </a:p>
      </dsp:txBody>
      <dsp:txXfrm>
        <a:off x="1838620" y="3589704"/>
        <a:ext cx="2084485" cy="537352"/>
      </dsp:txXfrm>
    </dsp:sp>
    <dsp:sp modelId="{7E5A07C7-CE3D-43C3-A10B-F84F53AAA07C}">
      <dsp:nvSpPr>
        <dsp:cNvPr id="0" name=""/>
        <dsp:cNvSpPr/>
      </dsp:nvSpPr>
      <dsp:spPr>
        <a:xfrm rot="21595190">
          <a:off x="3939823" y="3845762"/>
          <a:ext cx="605239" cy="24389"/>
        </a:xfrm>
        <a:custGeom>
          <a:avLst/>
          <a:gdLst/>
          <a:ahLst/>
          <a:cxnLst/>
          <a:rect l="0" t="0" r="0" b="0"/>
          <a:pathLst>
            <a:path>
              <a:moveTo>
                <a:pt x="0" y="12194"/>
              </a:moveTo>
              <a:lnTo>
                <a:pt x="605239"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4227312" y="3842826"/>
        <a:ext cx="30261" cy="30261"/>
      </dsp:txXfrm>
    </dsp:sp>
    <dsp:sp modelId="{9E58F667-B754-4BCE-BDFB-4CCDAD358C64}">
      <dsp:nvSpPr>
        <dsp:cNvPr id="0" name=""/>
        <dsp:cNvSpPr/>
      </dsp:nvSpPr>
      <dsp:spPr>
        <a:xfrm>
          <a:off x="4545062" y="3171989"/>
          <a:ext cx="1300305" cy="1371088"/>
        </a:xfrm>
        <a:prstGeom prst="roundRect">
          <a:avLst>
            <a:gd name="adj" fmla="val 10000"/>
          </a:avLst>
        </a:prstGeom>
        <a:solidFill>
          <a:schemeClr val="accent1"/>
        </a:solidFill>
        <a:ln>
          <a:noFill/>
          <a:prstDash val="sysDash"/>
          <a:tailEnd type="triangle"/>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Quand les recettes   vont-elles  être générées ?</a:t>
          </a:r>
        </a:p>
      </dsp:txBody>
      <dsp:txXfrm>
        <a:off x="4583147" y="3210074"/>
        <a:ext cx="1224135" cy="1294918"/>
      </dsp:txXfrm>
    </dsp:sp>
    <dsp:sp modelId="{D9352A1D-9876-4F97-9FEA-8C3275CACAB4}">
      <dsp:nvSpPr>
        <dsp:cNvPr id="0" name=""/>
        <dsp:cNvSpPr/>
      </dsp:nvSpPr>
      <dsp:spPr>
        <a:xfrm rot="19184692">
          <a:off x="5710886" y="3478396"/>
          <a:ext cx="1135705" cy="24389"/>
        </a:xfrm>
        <a:custGeom>
          <a:avLst/>
          <a:gdLst/>
          <a:ahLst/>
          <a:cxnLst/>
          <a:rect l="0" t="0" r="0" b="0"/>
          <a:pathLst>
            <a:path>
              <a:moveTo>
                <a:pt x="0" y="12194"/>
              </a:moveTo>
              <a:lnTo>
                <a:pt x="1135705" y="12194"/>
              </a:lnTo>
            </a:path>
          </a:pathLst>
        </a:custGeom>
        <a:noFill/>
        <a:ln w="9525" cap="flat" cmpd="sng" algn="ctr">
          <a:solidFill>
            <a:scrgbClr r="0" g="0" b="0">
              <a:shade val="95000"/>
              <a:satMod val="105000"/>
            </a:scrgbClr>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50346" y="3462199"/>
        <a:ext cx="56785" cy="56785"/>
      </dsp:txXfrm>
    </dsp:sp>
    <dsp:sp modelId="{9AE70EE7-A0BF-43C5-9C61-4BE657F5121E}">
      <dsp:nvSpPr>
        <dsp:cNvPr id="0" name=""/>
        <dsp:cNvSpPr/>
      </dsp:nvSpPr>
      <dsp:spPr>
        <a:xfrm rot="10800000" flipH="1" flipV="1">
          <a:off x="6712109" y="2857085"/>
          <a:ext cx="1973012" cy="533129"/>
        </a:xfrm>
        <a:prstGeom prst="roundRect">
          <a:avLst>
            <a:gd name="adj" fmla="val 10000"/>
          </a:avLst>
        </a:prstGeom>
        <a:solidFill>
          <a:srgbClr val="92D050"/>
        </a:solidFill>
        <a:ln>
          <a:noFill/>
          <a:prstDash val="sysDash"/>
          <a:tailEnd type="triangle"/>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Seulement </a:t>
          </a:r>
          <a:r>
            <a:rPr lang="fr-FR" sz="1000" u="sng" kern="1200"/>
            <a:t>pendant</a:t>
          </a:r>
          <a:r>
            <a:rPr lang="fr-FR" sz="1000" u="none" kern="1200"/>
            <a:t> </a:t>
          </a:r>
          <a:r>
            <a:rPr lang="fr-FR" sz="1000" kern="1200"/>
            <a:t>la durée de l'opération financée</a:t>
          </a:r>
        </a:p>
      </dsp:txBody>
      <dsp:txXfrm rot="-10800000">
        <a:off x="6727724" y="2872700"/>
        <a:ext cx="1941782" cy="501899"/>
      </dsp:txXfrm>
    </dsp:sp>
    <dsp:sp modelId="{7FA51A51-2CCD-4FA4-99B1-3EA4B21B7430}">
      <dsp:nvSpPr>
        <dsp:cNvPr id="0" name=""/>
        <dsp:cNvSpPr/>
      </dsp:nvSpPr>
      <dsp:spPr>
        <a:xfrm rot="21162959">
          <a:off x="5841801" y="3789304"/>
          <a:ext cx="883906" cy="24389"/>
        </a:xfrm>
        <a:custGeom>
          <a:avLst/>
          <a:gdLst/>
          <a:ahLst/>
          <a:cxnLst/>
          <a:rect l="0" t="0" r="0" b="0"/>
          <a:pathLst>
            <a:path>
              <a:moveTo>
                <a:pt x="0" y="12194"/>
              </a:moveTo>
              <a:lnTo>
                <a:pt x="883906"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61657" y="3779401"/>
        <a:ext cx="44195" cy="44195"/>
      </dsp:txXfrm>
    </dsp:sp>
    <dsp:sp modelId="{7EC80C2E-E056-427E-A5E0-601B133CE1F3}">
      <dsp:nvSpPr>
        <dsp:cNvPr id="0" name=""/>
        <dsp:cNvSpPr/>
      </dsp:nvSpPr>
      <dsp:spPr>
        <a:xfrm>
          <a:off x="6722141" y="3465725"/>
          <a:ext cx="1960827" cy="559478"/>
        </a:xfrm>
        <a:prstGeom prst="roundRect">
          <a:avLst>
            <a:gd name="adj" fmla="val 10000"/>
          </a:avLst>
        </a:prstGeom>
        <a:solidFill>
          <a:srgbClr val="92D050"/>
        </a:solidFill>
        <a:ln>
          <a:noFill/>
          <a:prstDash val="sysDash"/>
          <a:tailEnd type="triangle"/>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u="sng" kern="1200"/>
            <a:t>Pendant</a:t>
          </a:r>
          <a:r>
            <a:rPr lang="fr-FR" sz="1000" kern="1200"/>
            <a:t> la durée de l'opération financée  </a:t>
          </a:r>
          <a:r>
            <a:rPr lang="fr-FR" sz="1000" u="sng" kern="1200"/>
            <a:t>et après </a:t>
          </a:r>
          <a:r>
            <a:rPr lang="fr-FR" sz="1000" kern="1200"/>
            <a:t>son achèvement</a:t>
          </a:r>
        </a:p>
      </dsp:txBody>
      <dsp:txXfrm>
        <a:off x="6738528" y="3482112"/>
        <a:ext cx="1928053" cy="526704"/>
      </dsp:txXfrm>
    </dsp:sp>
    <dsp:sp modelId="{CD199EB5-3326-4276-B8C8-444A4A0F2AB7}">
      <dsp:nvSpPr>
        <dsp:cNvPr id="0" name=""/>
        <dsp:cNvSpPr/>
      </dsp:nvSpPr>
      <dsp:spPr>
        <a:xfrm rot="1669831">
          <a:off x="5786390" y="4083386"/>
          <a:ext cx="1019787" cy="24389"/>
        </a:xfrm>
        <a:custGeom>
          <a:avLst/>
          <a:gdLst/>
          <a:ahLst/>
          <a:cxnLst/>
          <a:rect l="0" t="0" r="0" b="0"/>
          <a:pathLst>
            <a:path>
              <a:moveTo>
                <a:pt x="0" y="12194"/>
              </a:moveTo>
              <a:lnTo>
                <a:pt x="1019787" y="12194"/>
              </a:lnTo>
            </a:path>
          </a:pathLst>
        </a:custGeom>
        <a:noFill/>
        <a:ln w="9525" cap="flat" cmpd="sng" algn="ctr">
          <a:solidFill>
            <a:schemeClr val="tx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6270789" y="4070086"/>
        <a:ext cx="50989" cy="50989"/>
      </dsp:txXfrm>
    </dsp:sp>
    <dsp:sp modelId="{E62D6D60-426E-4123-8920-E753CC0D3EE3}">
      <dsp:nvSpPr>
        <dsp:cNvPr id="0" name=""/>
        <dsp:cNvSpPr/>
      </dsp:nvSpPr>
      <dsp:spPr>
        <a:xfrm>
          <a:off x="6747199" y="4089378"/>
          <a:ext cx="1945988" cy="488502"/>
        </a:xfrm>
        <a:prstGeom prst="roundRect">
          <a:avLst>
            <a:gd name="adj" fmla="val 10000"/>
          </a:avLst>
        </a:prstGeom>
        <a:solidFill>
          <a:srgbClr val="92D050"/>
        </a:solidFill>
        <a:ln>
          <a:noFill/>
          <a:prstDash val="sysDash"/>
          <a:tailEnd type="triangle"/>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kern="1200"/>
            <a:t>Seulement </a:t>
          </a:r>
          <a:r>
            <a:rPr lang="fr-FR" sz="1000" u="sng" kern="1200"/>
            <a:t>après</a:t>
          </a:r>
          <a:r>
            <a:rPr lang="fr-FR" sz="1000" kern="1200"/>
            <a:t> l'achèvement de l'opération</a:t>
          </a:r>
        </a:p>
      </dsp:txBody>
      <dsp:txXfrm>
        <a:off x="6761507" y="4103686"/>
        <a:ext cx="1917372" cy="459886"/>
      </dsp:txXfrm>
    </dsp:sp>
    <dsp:sp modelId="{A062EF51-C6B7-467C-8C02-C0D8EC7E575E}">
      <dsp:nvSpPr>
        <dsp:cNvPr id="0" name=""/>
        <dsp:cNvSpPr/>
      </dsp:nvSpPr>
      <dsp:spPr>
        <a:xfrm rot="20250609">
          <a:off x="8663937" y="4174315"/>
          <a:ext cx="769210" cy="24389"/>
        </a:xfrm>
        <a:custGeom>
          <a:avLst/>
          <a:gdLst/>
          <a:ahLst/>
          <a:cxnLst/>
          <a:rect l="0" t="0" r="0" b="0"/>
          <a:pathLst>
            <a:path>
              <a:moveTo>
                <a:pt x="0" y="12194"/>
              </a:moveTo>
              <a:lnTo>
                <a:pt x="769210" y="12194"/>
              </a:lnTo>
            </a:path>
          </a:pathLst>
        </a:custGeom>
        <a:noFill/>
        <a:ln w="9525" cap="flat" cmpd="sng" algn="ctr">
          <a:solidFill>
            <a:schemeClr val="bg1"/>
          </a:solidFill>
          <a:prstDash val="sysDash"/>
          <a:tailEnd type="triangle"/>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fr-FR" sz="500" kern="1200"/>
        </a:p>
      </dsp:txBody>
      <dsp:txXfrm>
        <a:off x="9029312" y="4167280"/>
        <a:ext cx="38460" cy="38460"/>
      </dsp:txXfrm>
    </dsp:sp>
    <dsp:sp modelId="{072C3028-C423-492F-A203-4C05F2F097E0}">
      <dsp:nvSpPr>
        <dsp:cNvPr id="0" name=""/>
        <dsp:cNvSpPr/>
      </dsp:nvSpPr>
      <dsp:spPr>
        <a:xfrm>
          <a:off x="9403897" y="3469532"/>
          <a:ext cx="1435168" cy="1139717"/>
        </a:xfrm>
        <a:prstGeom prst="roundRect">
          <a:avLst>
            <a:gd name="adj" fmla="val 10000"/>
          </a:avLst>
        </a:prstGeom>
        <a:solidFill>
          <a:schemeClr val="accent2"/>
        </a:soli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fr-FR" sz="1000" b="1" kern="1200"/>
            <a:t>Méthode 1 </a:t>
          </a:r>
        </a:p>
        <a:p>
          <a:pPr lvl="0" algn="ctr" defTabSz="444500">
            <a:lnSpc>
              <a:spcPct val="90000"/>
            </a:lnSpc>
            <a:spcBef>
              <a:spcPct val="0"/>
            </a:spcBef>
            <a:spcAft>
              <a:spcPct val="35000"/>
            </a:spcAft>
          </a:pPr>
          <a:r>
            <a:rPr lang="fr-FR" sz="1000" kern="1200"/>
            <a:t>Estimation du déficit de financement</a:t>
          </a:r>
        </a:p>
      </dsp:txBody>
      <dsp:txXfrm>
        <a:off x="9437278" y="3502913"/>
        <a:ext cx="1368406" cy="1072955"/>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666749</xdr:colOff>
      <xdr:row>2</xdr:row>
      <xdr:rowOff>57150</xdr:rowOff>
    </xdr:from>
    <xdr:to>
      <xdr:col>1</xdr:col>
      <xdr:colOff>914400</xdr:colOff>
      <xdr:row>2</xdr:row>
      <xdr:rowOff>820076</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49" y="428625"/>
          <a:ext cx="1009651" cy="762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704850</xdr:colOff>
      <xdr:row>3</xdr:row>
      <xdr:rowOff>57150</xdr:rowOff>
    </xdr:from>
    <xdr:to>
      <xdr:col>1</xdr:col>
      <xdr:colOff>936171</xdr:colOff>
      <xdr:row>4</xdr:row>
      <xdr:rowOff>318408</xdr:rowOff>
    </xdr:to>
    <xdr:pic>
      <xdr:nvPicPr>
        <xdr:cNvPr id="3" name="Imag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1266825"/>
          <a:ext cx="993321" cy="680358"/>
        </a:xfrm>
        <a:prstGeom prst="rect">
          <a:avLst/>
        </a:prstGeom>
      </xdr:spPr>
    </xdr:pic>
    <xdr:clientData/>
  </xdr:twoCellAnchor>
  <xdr:twoCellAnchor editAs="absolute">
    <xdr:from>
      <xdr:col>0</xdr:col>
      <xdr:colOff>152400</xdr:colOff>
      <xdr:row>11</xdr:row>
      <xdr:rowOff>238124</xdr:rowOff>
    </xdr:from>
    <xdr:to>
      <xdr:col>13</xdr:col>
      <xdr:colOff>38099</xdr:colOff>
      <xdr:row>33</xdr:row>
      <xdr:rowOff>104775</xdr:rowOff>
    </xdr:to>
    <xdr:graphicFrame macro="">
      <xdr:nvGraphicFramePr>
        <xdr:cNvPr id="2" name="Diagramme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9</xdr:col>
      <xdr:colOff>304800</xdr:colOff>
      <xdr:row>22</xdr:row>
      <xdr:rowOff>0</xdr:rowOff>
    </xdr:from>
    <xdr:to>
      <xdr:col>10</xdr:col>
      <xdr:colOff>219075</xdr:colOff>
      <xdr:row>22</xdr:row>
      <xdr:rowOff>1</xdr:rowOff>
    </xdr:to>
    <xdr:cxnSp macro="">
      <xdr:nvCxnSpPr>
        <xdr:cNvPr id="8" name="Connecteur droit avec flèche 7"/>
        <xdr:cNvCxnSpPr/>
      </xdr:nvCxnSpPr>
      <xdr:spPr>
        <a:xfrm flipV="1">
          <a:off x="8839200" y="6781800"/>
          <a:ext cx="676275" cy="1"/>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333375</xdr:colOff>
      <xdr:row>25</xdr:row>
      <xdr:rowOff>85725</xdr:rowOff>
    </xdr:from>
    <xdr:to>
      <xdr:col>10</xdr:col>
      <xdr:colOff>257175</xdr:colOff>
      <xdr:row>25</xdr:row>
      <xdr:rowOff>85727</xdr:rowOff>
    </xdr:to>
    <xdr:cxnSp macro="">
      <xdr:nvCxnSpPr>
        <xdr:cNvPr id="14" name="Connecteur droit avec flèche 13"/>
        <xdr:cNvCxnSpPr/>
      </xdr:nvCxnSpPr>
      <xdr:spPr>
        <a:xfrm flipV="1">
          <a:off x="8867775" y="8105775"/>
          <a:ext cx="685800" cy="2"/>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28</xdr:row>
      <xdr:rowOff>95250</xdr:rowOff>
    </xdr:from>
    <xdr:to>
      <xdr:col>10</xdr:col>
      <xdr:colOff>266700</xdr:colOff>
      <xdr:row>28</xdr:row>
      <xdr:rowOff>95251</xdr:rowOff>
    </xdr:to>
    <xdr:cxnSp macro="">
      <xdr:nvCxnSpPr>
        <xdr:cNvPr id="17" name="Connecteur droit avec flèche 16"/>
        <xdr:cNvCxnSpPr/>
      </xdr:nvCxnSpPr>
      <xdr:spPr>
        <a:xfrm flipV="1">
          <a:off x="8858250" y="8686800"/>
          <a:ext cx="704850" cy="1"/>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xdr:colOff>
      <xdr:row>21</xdr:row>
      <xdr:rowOff>314325</xdr:rowOff>
    </xdr:from>
    <xdr:to>
      <xdr:col>4</xdr:col>
      <xdr:colOff>676275</xdr:colOff>
      <xdr:row>21</xdr:row>
      <xdr:rowOff>314327</xdr:rowOff>
    </xdr:to>
    <xdr:cxnSp macro="">
      <xdr:nvCxnSpPr>
        <xdr:cNvPr id="18" name="Connecteur droit avec flèche 17"/>
        <xdr:cNvCxnSpPr/>
      </xdr:nvCxnSpPr>
      <xdr:spPr>
        <a:xfrm flipV="1">
          <a:off x="4105275" y="6572250"/>
          <a:ext cx="609600" cy="2"/>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17</xdr:row>
      <xdr:rowOff>123825</xdr:rowOff>
    </xdr:from>
    <xdr:to>
      <xdr:col>10</xdr:col>
      <xdr:colOff>228600</xdr:colOff>
      <xdr:row>17</xdr:row>
      <xdr:rowOff>123826</xdr:rowOff>
    </xdr:to>
    <xdr:cxnSp macro="">
      <xdr:nvCxnSpPr>
        <xdr:cNvPr id="15" name="Connecteur droit avec flèche 14"/>
        <xdr:cNvCxnSpPr/>
      </xdr:nvCxnSpPr>
      <xdr:spPr>
        <a:xfrm flipV="1">
          <a:off x="8848725" y="5619750"/>
          <a:ext cx="676275" cy="1"/>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20</xdr:row>
      <xdr:rowOff>161925</xdr:rowOff>
    </xdr:from>
    <xdr:to>
      <xdr:col>10</xdr:col>
      <xdr:colOff>219075</xdr:colOff>
      <xdr:row>20</xdr:row>
      <xdr:rowOff>161926</xdr:rowOff>
    </xdr:to>
    <xdr:cxnSp macro="">
      <xdr:nvCxnSpPr>
        <xdr:cNvPr id="19" name="Connecteur droit avec flèche 18"/>
        <xdr:cNvCxnSpPr/>
      </xdr:nvCxnSpPr>
      <xdr:spPr>
        <a:xfrm flipV="1">
          <a:off x="8839200" y="6229350"/>
          <a:ext cx="676275" cy="1"/>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14</xdr:row>
      <xdr:rowOff>104777</xdr:rowOff>
    </xdr:from>
    <xdr:to>
      <xdr:col>10</xdr:col>
      <xdr:colOff>200025</xdr:colOff>
      <xdr:row>14</xdr:row>
      <xdr:rowOff>114300</xdr:rowOff>
    </xdr:to>
    <xdr:cxnSp macro="">
      <xdr:nvCxnSpPr>
        <xdr:cNvPr id="20" name="Connecteur droit avec flèche 19"/>
        <xdr:cNvCxnSpPr/>
      </xdr:nvCxnSpPr>
      <xdr:spPr>
        <a:xfrm flipV="1">
          <a:off x="4162425" y="4933952"/>
          <a:ext cx="5334000" cy="9523"/>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23</xdr:row>
      <xdr:rowOff>180975</xdr:rowOff>
    </xdr:from>
    <xdr:to>
      <xdr:col>10</xdr:col>
      <xdr:colOff>247650</xdr:colOff>
      <xdr:row>23</xdr:row>
      <xdr:rowOff>180976</xdr:rowOff>
    </xdr:to>
    <xdr:cxnSp macro="">
      <xdr:nvCxnSpPr>
        <xdr:cNvPr id="29" name="Connecteur droit avec flèche 28"/>
        <xdr:cNvCxnSpPr/>
      </xdr:nvCxnSpPr>
      <xdr:spPr>
        <a:xfrm flipV="1">
          <a:off x="8839200" y="7486650"/>
          <a:ext cx="704850" cy="1"/>
        </a:xfrm>
        <a:prstGeom prst="straightConnector1">
          <a:avLst/>
        </a:prstGeom>
        <a:ln>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85725</xdr:rowOff>
    </xdr:from>
    <xdr:to>
      <xdr:col>2</xdr:col>
      <xdr:colOff>495300</xdr:colOff>
      <xdr:row>2</xdr:row>
      <xdr:rowOff>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66700"/>
          <a:ext cx="11620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209550</xdr:colOff>
      <xdr:row>2</xdr:row>
      <xdr:rowOff>47625</xdr:rowOff>
    </xdr:from>
    <xdr:to>
      <xdr:col>2</xdr:col>
      <xdr:colOff>476250</xdr:colOff>
      <xdr:row>3</xdr:row>
      <xdr:rowOff>295275</xdr:rowOff>
    </xdr:to>
    <xdr:pic>
      <xdr:nvPicPr>
        <xdr:cNvPr id="5" name="Imag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095375"/>
          <a:ext cx="1095375"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85725</xdr:rowOff>
    </xdr:from>
    <xdr:to>
      <xdr:col>2</xdr:col>
      <xdr:colOff>428625</xdr:colOff>
      <xdr:row>2</xdr:row>
      <xdr:rowOff>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95275"/>
          <a:ext cx="1247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190500</xdr:colOff>
      <xdr:row>2</xdr:row>
      <xdr:rowOff>47625</xdr:rowOff>
    </xdr:from>
    <xdr:to>
      <xdr:col>2</xdr:col>
      <xdr:colOff>447675</xdr:colOff>
      <xdr:row>3</xdr:row>
      <xdr:rowOff>451758</xdr:rowOff>
    </xdr:to>
    <xdr:pic>
      <xdr:nvPicPr>
        <xdr:cNvPr id="3" name="Imag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50" y="1095375"/>
          <a:ext cx="1085850" cy="680358"/>
        </a:xfrm>
        <a:prstGeom prst="rect">
          <a:avLst/>
        </a:prstGeom>
      </xdr:spPr>
    </xdr:pic>
    <xdr:clientData/>
  </xdr:twoCellAnchor>
  <xdr:twoCellAnchor editAs="oneCell">
    <xdr:from>
      <xdr:col>1</xdr:col>
      <xdr:colOff>76200</xdr:colOff>
      <xdr:row>1</xdr:row>
      <xdr:rowOff>85725</xdr:rowOff>
    </xdr:from>
    <xdr:to>
      <xdr:col>2</xdr:col>
      <xdr:colOff>495300</xdr:colOff>
      <xdr:row>2</xdr:row>
      <xdr:rowOff>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95275"/>
          <a:ext cx="1247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0"/>
  <sheetViews>
    <sheetView showGridLines="0" workbookViewId="0">
      <selection activeCell="E50" sqref="E50"/>
    </sheetView>
  </sheetViews>
  <sheetFormatPr baseColWidth="10" defaultRowHeight="15" x14ac:dyDescent="0.25"/>
  <cols>
    <col min="2" max="2" width="16.7109375" customWidth="1"/>
    <col min="4" max="4" width="21" customWidth="1"/>
    <col min="6" max="6" width="21.7109375" customWidth="1"/>
  </cols>
  <sheetData>
    <row r="2" spans="1:15" s="1" customFormat="1" ht="14.25" x14ac:dyDescent="0.2">
      <c r="H2" s="9"/>
    </row>
    <row r="3" spans="1:15" s="1" customFormat="1" ht="66" customHeight="1" x14ac:dyDescent="0.2">
      <c r="A3" s="6"/>
      <c r="B3" s="6"/>
      <c r="C3" s="142" t="s">
        <v>55</v>
      </c>
      <c r="D3" s="142"/>
      <c r="E3" s="142"/>
      <c r="F3" s="142"/>
      <c r="G3" s="142"/>
      <c r="H3" s="142"/>
      <c r="I3" s="142"/>
      <c r="J3" s="142"/>
      <c r="K3" s="142"/>
      <c r="L3" s="11"/>
      <c r="M3" s="11"/>
      <c r="N3" s="11"/>
      <c r="O3" s="11"/>
    </row>
    <row r="4" spans="1:15" s="1" customFormat="1" ht="33" customHeight="1" x14ac:dyDescent="0.2">
      <c r="A4" s="6"/>
      <c r="B4" s="6"/>
      <c r="C4" s="142"/>
      <c r="D4" s="142"/>
      <c r="E4" s="142"/>
      <c r="F4" s="142"/>
      <c r="G4" s="142"/>
      <c r="H4" s="142"/>
      <c r="I4" s="142"/>
      <c r="J4" s="142"/>
      <c r="K4" s="142"/>
      <c r="L4" s="11"/>
      <c r="M4" s="11"/>
      <c r="N4" s="11"/>
      <c r="O4" s="11"/>
    </row>
    <row r="5" spans="1:15" s="1" customFormat="1" ht="33" customHeight="1" x14ac:dyDescent="0.2">
      <c r="A5" s="6"/>
      <c r="B5" s="6"/>
      <c r="C5" s="139" t="s">
        <v>69</v>
      </c>
      <c r="D5" s="140"/>
      <c r="E5" s="140"/>
      <c r="F5" s="140"/>
      <c r="G5" s="140"/>
      <c r="H5" s="140"/>
      <c r="I5" s="140"/>
      <c r="J5" s="140"/>
      <c r="K5" s="141"/>
      <c r="L5" s="11"/>
      <c r="M5" s="11"/>
      <c r="N5" s="11"/>
      <c r="O5" s="11"/>
    </row>
    <row r="6" spans="1:15" s="1" customFormat="1" ht="33" customHeight="1" x14ac:dyDescent="0.2">
      <c r="A6" s="6"/>
      <c r="B6" s="6"/>
      <c r="C6" s="95"/>
      <c r="D6" s="95"/>
      <c r="E6" s="95"/>
      <c r="F6" s="95"/>
      <c r="G6" s="95"/>
      <c r="H6" s="95"/>
      <c r="I6" s="11"/>
      <c r="J6" s="11"/>
      <c r="K6" s="11"/>
      <c r="L6" s="11"/>
      <c r="M6" s="11"/>
      <c r="N6" s="11"/>
      <c r="O6" s="11"/>
    </row>
    <row r="7" spans="1:15" s="1" customFormat="1" ht="33" customHeight="1" x14ac:dyDescent="0.2">
      <c r="A7" s="6"/>
      <c r="B7" s="6"/>
      <c r="C7" s="119"/>
      <c r="D7" s="119"/>
      <c r="E7" s="119"/>
      <c r="F7" s="119"/>
      <c r="G7" s="119"/>
      <c r="H7" s="119"/>
      <c r="I7" s="11"/>
      <c r="J7" s="11"/>
      <c r="K7" s="11"/>
      <c r="L7" s="11"/>
      <c r="M7" s="11"/>
      <c r="N7" s="11"/>
      <c r="O7" s="11"/>
    </row>
    <row r="8" spans="1:15" s="120" customFormat="1" ht="40.5" customHeight="1" x14ac:dyDescent="0.3">
      <c r="B8" s="137" t="s">
        <v>71</v>
      </c>
      <c r="C8" s="137"/>
      <c r="D8" s="137"/>
      <c r="E8" s="137"/>
      <c r="F8" s="137"/>
      <c r="G8" s="137"/>
      <c r="H8" s="137"/>
      <c r="I8" s="137"/>
      <c r="J8" s="137"/>
      <c r="K8" s="137"/>
    </row>
    <row r="9" spans="1:15" s="121" customFormat="1" ht="18.75" x14ac:dyDescent="0.3">
      <c r="B9" s="121" t="s">
        <v>72</v>
      </c>
    </row>
    <row r="10" spans="1:15" s="121" customFormat="1" ht="18.75" x14ac:dyDescent="0.3"/>
    <row r="11" spans="1:15" s="121" customFormat="1" ht="18.75" x14ac:dyDescent="0.3">
      <c r="B11" s="121" t="s">
        <v>56</v>
      </c>
    </row>
    <row r="12" spans="1:15" s="121" customFormat="1" ht="18.75" x14ac:dyDescent="0.3"/>
    <row r="13" spans="1:15" s="121" customFormat="1" ht="18.75" x14ac:dyDescent="0.3"/>
    <row r="14" spans="1:15" s="121" customFormat="1" ht="18.75" x14ac:dyDescent="0.3"/>
    <row r="15" spans="1:15" s="121" customFormat="1" ht="18.75" x14ac:dyDescent="0.3"/>
    <row r="16" spans="1:15" s="121" customFormat="1" ht="18.75" x14ac:dyDescent="0.3"/>
    <row r="17" spans="2:10" x14ac:dyDescent="0.25">
      <c r="B17" s="10"/>
      <c r="F17" s="10"/>
    </row>
    <row r="18" spans="2:10" x14ac:dyDescent="0.25">
      <c r="B18" s="10"/>
      <c r="F18" s="10"/>
    </row>
    <row r="19" spans="2:10" x14ac:dyDescent="0.25">
      <c r="B19" s="10"/>
      <c r="F19" s="10"/>
    </row>
    <row r="20" spans="2:10" x14ac:dyDescent="0.25">
      <c r="B20" s="10"/>
      <c r="F20" s="10"/>
    </row>
    <row r="21" spans="2:10" x14ac:dyDescent="0.25">
      <c r="B21" s="10"/>
      <c r="F21" s="10"/>
    </row>
    <row r="22" spans="2:10" ht="41.25" customHeight="1" x14ac:dyDescent="0.25">
      <c r="B22" s="91"/>
      <c r="C22" s="136"/>
      <c r="D22" s="136"/>
      <c r="E22" s="136"/>
      <c r="F22" s="136"/>
      <c r="G22" s="136"/>
      <c r="H22" s="136"/>
      <c r="I22" s="136"/>
      <c r="J22" s="136"/>
    </row>
    <row r="23" spans="2:10" ht="41.25" customHeight="1" x14ac:dyDescent="0.25">
      <c r="B23" s="91"/>
      <c r="C23" s="136"/>
      <c r="D23" s="136"/>
      <c r="E23" s="136"/>
      <c r="F23" s="136"/>
      <c r="G23" s="136"/>
      <c r="H23" s="136"/>
      <c r="I23" s="136"/>
      <c r="J23" s="136"/>
    </row>
    <row r="24" spans="2:10" ht="41.25" customHeight="1" x14ac:dyDescent="0.25">
      <c r="B24" s="91"/>
      <c r="C24" s="133"/>
      <c r="D24" s="133"/>
      <c r="E24" s="133"/>
      <c r="F24" s="133"/>
      <c r="G24" s="133"/>
      <c r="H24" s="133"/>
      <c r="I24" s="133"/>
      <c r="J24" s="133"/>
    </row>
    <row r="34" spans="2:13" s="121" customFormat="1" ht="18.75" x14ac:dyDescent="0.3"/>
    <row r="35" spans="2:13" s="131" customFormat="1" ht="29.25" customHeight="1" x14ac:dyDescent="0.25">
      <c r="B35" s="130" t="s">
        <v>62</v>
      </c>
    </row>
    <row r="36" spans="2:13" s="122" customFormat="1" ht="43.5" customHeight="1" x14ac:dyDescent="0.25">
      <c r="C36" s="135" t="s">
        <v>63</v>
      </c>
      <c r="D36" s="135"/>
      <c r="E36" s="135"/>
      <c r="F36" s="135"/>
      <c r="G36" s="135"/>
      <c r="H36" s="135"/>
      <c r="I36" s="135"/>
      <c r="J36" s="135"/>
      <c r="K36" s="135"/>
      <c r="L36" s="135"/>
      <c r="M36" s="124"/>
    </row>
    <row r="37" spans="2:13" s="121" customFormat="1" ht="22.5" customHeight="1" x14ac:dyDescent="0.3">
      <c r="C37" s="144" t="s">
        <v>64</v>
      </c>
      <c r="D37" s="144"/>
      <c r="E37" s="144"/>
      <c r="F37" s="144"/>
      <c r="G37" s="144"/>
      <c r="H37" s="144"/>
      <c r="I37" s="144"/>
      <c r="J37" s="144"/>
      <c r="K37" s="144"/>
    </row>
    <row r="38" spans="2:13" s="121" customFormat="1" ht="18.75" x14ac:dyDescent="0.3">
      <c r="C38" s="127"/>
      <c r="D38" s="127"/>
      <c r="E38" s="127"/>
      <c r="F38" s="127"/>
      <c r="G38" s="127"/>
      <c r="H38" s="127"/>
      <c r="I38" s="127"/>
      <c r="J38" s="127"/>
      <c r="K38" s="127"/>
    </row>
    <row r="39" spans="2:13" s="10" customFormat="1" ht="51.75" customHeight="1" x14ac:dyDescent="0.25">
      <c r="C39" s="138" t="s">
        <v>77</v>
      </c>
      <c r="D39" s="138"/>
      <c r="E39" s="138"/>
      <c r="F39" s="138"/>
      <c r="G39" s="138"/>
      <c r="H39" s="138"/>
      <c r="I39" s="138"/>
      <c r="J39" s="138"/>
      <c r="K39" s="138"/>
    </row>
    <row r="40" spans="2:13" s="10" customFormat="1" ht="52.5" customHeight="1" x14ac:dyDescent="0.25">
      <c r="C40" s="138" t="s">
        <v>76</v>
      </c>
      <c r="D40" s="138"/>
      <c r="E40" s="138"/>
      <c r="F40" s="138"/>
      <c r="G40" s="138"/>
      <c r="H40" s="138"/>
      <c r="I40" s="138"/>
      <c r="J40" s="138"/>
      <c r="K40" s="138"/>
    </row>
    <row r="41" spans="2:13" s="10" customFormat="1" ht="18.75" customHeight="1" x14ac:dyDescent="0.25">
      <c r="C41" s="138" t="s">
        <v>65</v>
      </c>
      <c r="D41" s="138"/>
      <c r="E41" s="138"/>
      <c r="F41" s="138"/>
      <c r="G41" s="138"/>
      <c r="H41" s="138"/>
      <c r="I41" s="138"/>
      <c r="J41" s="138"/>
      <c r="K41" s="138"/>
    </row>
    <row r="42" spans="2:13" s="128" customFormat="1" ht="18.75" x14ac:dyDescent="0.3"/>
    <row r="43" spans="2:13" s="121" customFormat="1" ht="34.5" customHeight="1" x14ac:dyDescent="0.3">
      <c r="B43" s="143" t="s">
        <v>78</v>
      </c>
      <c r="C43" s="143"/>
      <c r="D43" s="143"/>
      <c r="E43" s="143"/>
      <c r="F43" s="143"/>
      <c r="G43" s="143"/>
      <c r="H43" s="143"/>
      <c r="I43" s="143"/>
      <c r="J43" s="143"/>
      <c r="K43" s="143"/>
      <c r="L43" s="143"/>
    </row>
    <row r="44" spans="2:13" s="122" customFormat="1" ht="21" customHeight="1" x14ac:dyDescent="0.25">
      <c r="C44" s="123" t="s">
        <v>61</v>
      </c>
    </row>
    <row r="45" spans="2:13" s="122" customFormat="1" ht="50.25" customHeight="1" x14ac:dyDescent="0.25">
      <c r="C45" s="135" t="s">
        <v>67</v>
      </c>
      <c r="D45" s="135"/>
      <c r="E45" s="135"/>
      <c r="F45" s="135"/>
      <c r="G45" s="135"/>
      <c r="H45" s="135"/>
      <c r="I45" s="135"/>
      <c r="J45" s="135"/>
      <c r="K45" s="135"/>
      <c r="L45" s="135"/>
    </row>
    <row r="46" spans="2:13" s="122" customFormat="1" ht="16.5" customHeight="1" x14ac:dyDescent="0.25"/>
    <row r="47" spans="2:13" s="122" customFormat="1" ht="16.5" customHeight="1" x14ac:dyDescent="0.25">
      <c r="C47" s="123" t="s">
        <v>80</v>
      </c>
    </row>
    <row r="48" spans="2:13" s="122" customFormat="1" ht="33.75" customHeight="1" x14ac:dyDescent="0.25">
      <c r="C48" s="135" t="s">
        <v>73</v>
      </c>
      <c r="D48" s="135"/>
      <c r="E48" s="135"/>
      <c r="F48" s="135"/>
      <c r="G48" s="135"/>
      <c r="H48" s="135"/>
      <c r="I48" s="135"/>
      <c r="J48" s="135"/>
      <c r="K48" s="135"/>
      <c r="L48" s="135"/>
    </row>
    <row r="49" spans="2:14" s="122" customFormat="1" ht="16.5" customHeight="1" x14ac:dyDescent="0.25"/>
    <row r="50" spans="2:14" s="122" customFormat="1" ht="16.5" customHeight="1" x14ac:dyDescent="0.25">
      <c r="C50" s="123" t="s">
        <v>57</v>
      </c>
      <c r="N50" s="126"/>
    </row>
    <row r="51" spans="2:14" s="122" customFormat="1" ht="71.25" customHeight="1" x14ac:dyDescent="0.25">
      <c r="C51" s="135" t="s">
        <v>74</v>
      </c>
      <c r="D51" s="135"/>
      <c r="E51" s="135"/>
      <c r="F51" s="135"/>
      <c r="G51" s="135"/>
      <c r="H51" s="135"/>
      <c r="I51" s="135"/>
      <c r="J51" s="135"/>
      <c r="K51" s="135"/>
      <c r="L51" s="135"/>
    </row>
    <row r="52" spans="2:14" s="122" customFormat="1" ht="16.5" customHeight="1" x14ac:dyDescent="0.25"/>
    <row r="53" spans="2:14" s="122" customFormat="1" ht="26.25" customHeight="1" x14ac:dyDescent="0.25">
      <c r="B53" s="129"/>
      <c r="C53" s="135" t="s">
        <v>68</v>
      </c>
      <c r="D53" s="135"/>
      <c r="E53" s="135"/>
      <c r="F53" s="135"/>
      <c r="G53" s="135"/>
      <c r="H53" s="135"/>
      <c r="I53" s="135"/>
      <c r="J53" s="135"/>
      <c r="K53" s="135"/>
      <c r="L53" s="135"/>
    </row>
    <row r="54" spans="2:14" s="122" customFormat="1" ht="26.25" customHeight="1" x14ac:dyDescent="0.25">
      <c r="B54" s="129"/>
      <c r="C54" s="132"/>
      <c r="D54" s="132"/>
      <c r="E54" s="132"/>
      <c r="F54" s="132"/>
      <c r="G54" s="132"/>
      <c r="H54" s="132"/>
      <c r="I54" s="132"/>
      <c r="J54" s="132"/>
      <c r="K54" s="132"/>
      <c r="L54" s="132"/>
    </row>
    <row r="55" spans="2:14" s="121" customFormat="1" ht="18.75" x14ac:dyDescent="0.3">
      <c r="B55" s="125" t="s">
        <v>70</v>
      </c>
      <c r="C55" s="125"/>
      <c r="D55" s="125"/>
      <c r="E55" s="125"/>
      <c r="F55" s="125"/>
      <c r="G55" s="125"/>
      <c r="H55" s="125"/>
      <c r="I55" s="125"/>
      <c r="J55" s="125"/>
      <c r="K55" s="125"/>
      <c r="L55" s="125"/>
    </row>
    <row r="56" spans="2:14" s="122" customFormat="1" ht="20.25" customHeight="1" x14ac:dyDescent="0.25">
      <c r="C56" s="122" t="s">
        <v>66</v>
      </c>
    </row>
    <row r="57" spans="2:14" s="121" customFormat="1" ht="16.5" customHeight="1" x14ac:dyDescent="0.3"/>
    <row r="58" spans="2:14" s="121" customFormat="1" ht="16.5" customHeight="1" x14ac:dyDescent="0.3"/>
    <row r="59" spans="2:14" s="122" customFormat="1" ht="27" customHeight="1" x14ac:dyDescent="0.25">
      <c r="B59" s="134" t="s">
        <v>75</v>
      </c>
      <c r="C59" s="134"/>
      <c r="D59" s="134"/>
      <c r="E59" s="134"/>
      <c r="F59" s="134"/>
      <c r="G59" s="134"/>
      <c r="H59" s="134"/>
      <c r="I59" s="134"/>
      <c r="J59" s="134"/>
      <c r="K59" s="134"/>
      <c r="L59" s="134"/>
    </row>
    <row r="60" spans="2:14" s="121" customFormat="1" ht="28.5" customHeight="1" x14ac:dyDescent="0.3"/>
  </sheetData>
  <sheetProtection password="8F9F" sheet="1" objects="1" scenarios="1" selectLockedCells="1" selectUnlockedCells="1"/>
  <mergeCells count="16">
    <mergeCell ref="C5:K5"/>
    <mergeCell ref="C3:K4"/>
    <mergeCell ref="B43:L43"/>
    <mergeCell ref="C51:L51"/>
    <mergeCell ref="C48:L48"/>
    <mergeCell ref="C45:L45"/>
    <mergeCell ref="C36:L36"/>
    <mergeCell ref="C37:K37"/>
    <mergeCell ref="B59:L59"/>
    <mergeCell ref="C53:L53"/>
    <mergeCell ref="C22:J22"/>
    <mergeCell ref="C23:J23"/>
    <mergeCell ref="B8:K8"/>
    <mergeCell ref="C39:K39"/>
    <mergeCell ref="C40:K40"/>
    <mergeCell ref="C41:K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election activeCell="B23" sqref="B23"/>
    </sheetView>
  </sheetViews>
  <sheetFormatPr baseColWidth="10" defaultRowHeight="14.25" x14ac:dyDescent="0.25"/>
  <cols>
    <col min="1" max="1" width="6" style="18" bestFit="1" customWidth="1"/>
    <col min="2" max="2" width="12.42578125" style="18" customWidth="1"/>
    <col min="3" max="3" width="13.85546875" style="18" customWidth="1"/>
    <col min="4" max="6" width="12.42578125" style="18" customWidth="1"/>
    <col min="7" max="8" width="13.28515625" style="18" customWidth="1"/>
    <col min="9" max="15" width="12.42578125" style="18" customWidth="1"/>
    <col min="16" max="16" width="0" style="18" hidden="1" customWidth="1"/>
    <col min="17" max="256" width="11.42578125" style="18"/>
    <col min="257" max="257" width="3" style="18" customWidth="1"/>
    <col min="258" max="258" width="15.42578125" style="18" customWidth="1"/>
    <col min="259" max="259" width="17.85546875" style="18" bestFit="1" customWidth="1"/>
    <col min="260" max="260" width="11.140625" style="18" customWidth="1"/>
    <col min="261" max="261" width="14" style="18" bestFit="1" customWidth="1"/>
    <col min="262" max="262" width="17.85546875" style="18" bestFit="1" customWidth="1"/>
    <col min="263" max="264" width="11.42578125" style="18"/>
    <col min="265" max="265" width="23.28515625" style="18" bestFit="1" customWidth="1"/>
    <col min="266" max="266" width="12.140625" style="18" customWidth="1"/>
    <col min="267" max="267" width="12.28515625" style="18" bestFit="1" customWidth="1"/>
    <col min="268" max="268" width="13.85546875" style="18" customWidth="1"/>
    <col min="269" max="269" width="11.42578125" style="18"/>
    <col min="270" max="270" width="12.28515625" style="18" customWidth="1"/>
    <col min="271" max="271" width="15.85546875" style="18" customWidth="1"/>
    <col min="272" max="512" width="11.42578125" style="18"/>
    <col min="513" max="513" width="3" style="18" customWidth="1"/>
    <col min="514" max="514" width="15.42578125" style="18" customWidth="1"/>
    <col min="515" max="515" width="17.85546875" style="18" bestFit="1" customWidth="1"/>
    <col min="516" max="516" width="11.140625" style="18" customWidth="1"/>
    <col min="517" max="517" width="14" style="18" bestFit="1" customWidth="1"/>
    <col min="518" max="518" width="17.85546875" style="18" bestFit="1" customWidth="1"/>
    <col min="519" max="520" width="11.42578125" style="18"/>
    <col min="521" max="521" width="23.28515625" style="18" bestFit="1" customWidth="1"/>
    <col min="522" max="522" width="12.140625" style="18" customWidth="1"/>
    <col min="523" max="523" width="12.28515625" style="18" bestFit="1" customWidth="1"/>
    <col min="524" max="524" width="13.85546875" style="18" customWidth="1"/>
    <col min="525" max="525" width="11.42578125" style="18"/>
    <col min="526" max="526" width="12.28515625" style="18" customWidth="1"/>
    <col min="527" max="527" width="15.85546875" style="18" customWidth="1"/>
    <col min="528" max="768" width="11.42578125" style="18"/>
    <col min="769" max="769" width="3" style="18" customWidth="1"/>
    <col min="770" max="770" width="15.42578125" style="18" customWidth="1"/>
    <col min="771" max="771" width="17.85546875" style="18" bestFit="1" customWidth="1"/>
    <col min="772" max="772" width="11.140625" style="18" customWidth="1"/>
    <col min="773" max="773" width="14" style="18" bestFit="1" customWidth="1"/>
    <col min="774" max="774" width="17.85546875" style="18" bestFit="1" customWidth="1"/>
    <col min="775" max="776" width="11.42578125" style="18"/>
    <col min="777" max="777" width="23.28515625" style="18" bestFit="1" customWidth="1"/>
    <col min="778" max="778" width="12.140625" style="18" customWidth="1"/>
    <col min="779" max="779" width="12.28515625" style="18" bestFit="1" customWidth="1"/>
    <col min="780" max="780" width="13.85546875" style="18" customWidth="1"/>
    <col min="781" max="781" width="11.42578125" style="18"/>
    <col min="782" max="782" width="12.28515625" style="18" customWidth="1"/>
    <col min="783" max="783" width="15.85546875" style="18" customWidth="1"/>
    <col min="784" max="1024" width="11.42578125" style="18"/>
    <col min="1025" max="1025" width="3" style="18" customWidth="1"/>
    <col min="1026" max="1026" width="15.42578125" style="18" customWidth="1"/>
    <col min="1027" max="1027" width="17.85546875" style="18" bestFit="1" customWidth="1"/>
    <col min="1028" max="1028" width="11.140625" style="18" customWidth="1"/>
    <col min="1029" max="1029" width="14" style="18" bestFit="1" customWidth="1"/>
    <col min="1030" max="1030" width="17.85546875" style="18" bestFit="1" customWidth="1"/>
    <col min="1031" max="1032" width="11.42578125" style="18"/>
    <col min="1033" max="1033" width="23.28515625" style="18" bestFit="1" customWidth="1"/>
    <col min="1034" max="1034" width="12.140625" style="18" customWidth="1"/>
    <col min="1035" max="1035" width="12.28515625" style="18" bestFit="1" customWidth="1"/>
    <col min="1036" max="1036" width="13.85546875" style="18" customWidth="1"/>
    <col min="1037" max="1037" width="11.42578125" style="18"/>
    <col min="1038" max="1038" width="12.28515625" style="18" customWidth="1"/>
    <col min="1039" max="1039" width="15.85546875" style="18" customWidth="1"/>
    <col min="1040" max="1280" width="11.42578125" style="18"/>
    <col min="1281" max="1281" width="3" style="18" customWidth="1"/>
    <col min="1282" max="1282" width="15.42578125" style="18" customWidth="1"/>
    <col min="1283" max="1283" width="17.85546875" style="18" bestFit="1" customWidth="1"/>
    <col min="1284" max="1284" width="11.140625" style="18" customWidth="1"/>
    <col min="1285" max="1285" width="14" style="18" bestFit="1" customWidth="1"/>
    <col min="1286" max="1286" width="17.85546875" style="18" bestFit="1" customWidth="1"/>
    <col min="1287" max="1288" width="11.42578125" style="18"/>
    <col min="1289" max="1289" width="23.28515625" style="18" bestFit="1" customWidth="1"/>
    <col min="1290" max="1290" width="12.140625" style="18" customWidth="1"/>
    <col min="1291" max="1291" width="12.28515625" style="18" bestFit="1" customWidth="1"/>
    <col min="1292" max="1292" width="13.85546875" style="18" customWidth="1"/>
    <col min="1293" max="1293" width="11.42578125" style="18"/>
    <col min="1294" max="1294" width="12.28515625" style="18" customWidth="1"/>
    <col min="1295" max="1295" width="15.85546875" style="18" customWidth="1"/>
    <col min="1296" max="1536" width="11.42578125" style="18"/>
    <col min="1537" max="1537" width="3" style="18" customWidth="1"/>
    <col min="1538" max="1538" width="15.42578125" style="18" customWidth="1"/>
    <col min="1539" max="1539" width="17.85546875" style="18" bestFit="1" customWidth="1"/>
    <col min="1540" max="1540" width="11.140625" style="18" customWidth="1"/>
    <col min="1541" max="1541" width="14" style="18" bestFit="1" customWidth="1"/>
    <col min="1542" max="1542" width="17.85546875" style="18" bestFit="1" customWidth="1"/>
    <col min="1543" max="1544" width="11.42578125" style="18"/>
    <col min="1545" max="1545" width="23.28515625" style="18" bestFit="1" customWidth="1"/>
    <col min="1546" max="1546" width="12.140625" style="18" customWidth="1"/>
    <col min="1547" max="1547" width="12.28515625" style="18" bestFit="1" customWidth="1"/>
    <col min="1548" max="1548" width="13.85546875" style="18" customWidth="1"/>
    <col min="1549" max="1549" width="11.42578125" style="18"/>
    <col min="1550" max="1550" width="12.28515625" style="18" customWidth="1"/>
    <col min="1551" max="1551" width="15.85546875" style="18" customWidth="1"/>
    <col min="1552" max="1792" width="11.42578125" style="18"/>
    <col min="1793" max="1793" width="3" style="18" customWidth="1"/>
    <col min="1794" max="1794" width="15.42578125" style="18" customWidth="1"/>
    <col min="1795" max="1795" width="17.85546875" style="18" bestFit="1" customWidth="1"/>
    <col min="1796" max="1796" width="11.140625" style="18" customWidth="1"/>
    <col min="1797" max="1797" width="14" style="18" bestFit="1" customWidth="1"/>
    <col min="1798" max="1798" width="17.85546875" style="18" bestFit="1" customWidth="1"/>
    <col min="1799" max="1800" width="11.42578125" style="18"/>
    <col min="1801" max="1801" width="23.28515625" style="18" bestFit="1" customWidth="1"/>
    <col min="1802" max="1802" width="12.140625" style="18" customWidth="1"/>
    <col min="1803" max="1803" width="12.28515625" style="18" bestFit="1" customWidth="1"/>
    <col min="1804" max="1804" width="13.85546875" style="18" customWidth="1"/>
    <col min="1805" max="1805" width="11.42578125" style="18"/>
    <col min="1806" max="1806" width="12.28515625" style="18" customWidth="1"/>
    <col min="1807" max="1807" width="15.85546875" style="18" customWidth="1"/>
    <col min="1808" max="2048" width="11.42578125" style="18"/>
    <col min="2049" max="2049" width="3" style="18" customWidth="1"/>
    <col min="2050" max="2050" width="15.42578125" style="18" customWidth="1"/>
    <col min="2051" max="2051" width="17.85546875" style="18" bestFit="1" customWidth="1"/>
    <col min="2052" max="2052" width="11.140625" style="18" customWidth="1"/>
    <col min="2053" max="2053" width="14" style="18" bestFit="1" customWidth="1"/>
    <col min="2054" max="2054" width="17.85546875" style="18" bestFit="1" customWidth="1"/>
    <col min="2055" max="2056" width="11.42578125" style="18"/>
    <col min="2057" max="2057" width="23.28515625" style="18" bestFit="1" customWidth="1"/>
    <col min="2058" max="2058" width="12.140625" style="18" customWidth="1"/>
    <col min="2059" max="2059" width="12.28515625" style="18" bestFit="1" customWidth="1"/>
    <col min="2060" max="2060" width="13.85546875" style="18" customWidth="1"/>
    <col min="2061" max="2061" width="11.42578125" style="18"/>
    <col min="2062" max="2062" width="12.28515625" style="18" customWidth="1"/>
    <col min="2063" max="2063" width="15.85546875" style="18" customWidth="1"/>
    <col min="2064" max="2304" width="11.42578125" style="18"/>
    <col min="2305" max="2305" width="3" style="18" customWidth="1"/>
    <col min="2306" max="2306" width="15.42578125" style="18" customWidth="1"/>
    <col min="2307" max="2307" width="17.85546875" style="18" bestFit="1" customWidth="1"/>
    <col min="2308" max="2308" width="11.140625" style="18" customWidth="1"/>
    <col min="2309" max="2309" width="14" style="18" bestFit="1" customWidth="1"/>
    <col min="2310" max="2310" width="17.85546875" style="18" bestFit="1" customWidth="1"/>
    <col min="2311" max="2312" width="11.42578125" style="18"/>
    <col min="2313" max="2313" width="23.28515625" style="18" bestFit="1" customWidth="1"/>
    <col min="2314" max="2314" width="12.140625" style="18" customWidth="1"/>
    <col min="2315" max="2315" width="12.28515625" style="18" bestFit="1" customWidth="1"/>
    <col min="2316" max="2316" width="13.85546875" style="18" customWidth="1"/>
    <col min="2317" max="2317" width="11.42578125" style="18"/>
    <col min="2318" max="2318" width="12.28515625" style="18" customWidth="1"/>
    <col min="2319" max="2319" width="15.85546875" style="18" customWidth="1"/>
    <col min="2320" max="2560" width="11.42578125" style="18"/>
    <col min="2561" max="2561" width="3" style="18" customWidth="1"/>
    <col min="2562" max="2562" width="15.42578125" style="18" customWidth="1"/>
    <col min="2563" max="2563" width="17.85546875" style="18" bestFit="1" customWidth="1"/>
    <col min="2564" max="2564" width="11.140625" style="18" customWidth="1"/>
    <col min="2565" max="2565" width="14" style="18" bestFit="1" customWidth="1"/>
    <col min="2566" max="2566" width="17.85546875" style="18" bestFit="1" customWidth="1"/>
    <col min="2567" max="2568" width="11.42578125" style="18"/>
    <col min="2569" max="2569" width="23.28515625" style="18" bestFit="1" customWidth="1"/>
    <col min="2570" max="2570" width="12.140625" style="18" customWidth="1"/>
    <col min="2571" max="2571" width="12.28515625" style="18" bestFit="1" customWidth="1"/>
    <col min="2572" max="2572" width="13.85546875" style="18" customWidth="1"/>
    <col min="2573" max="2573" width="11.42578125" style="18"/>
    <col min="2574" max="2574" width="12.28515625" style="18" customWidth="1"/>
    <col min="2575" max="2575" width="15.85546875" style="18" customWidth="1"/>
    <col min="2576" max="2816" width="11.42578125" style="18"/>
    <col min="2817" max="2817" width="3" style="18" customWidth="1"/>
    <col min="2818" max="2818" width="15.42578125" style="18" customWidth="1"/>
    <col min="2819" max="2819" width="17.85546875" style="18" bestFit="1" customWidth="1"/>
    <col min="2820" max="2820" width="11.140625" style="18" customWidth="1"/>
    <col min="2821" max="2821" width="14" style="18" bestFit="1" customWidth="1"/>
    <col min="2822" max="2822" width="17.85546875" style="18" bestFit="1" customWidth="1"/>
    <col min="2823" max="2824" width="11.42578125" style="18"/>
    <col min="2825" max="2825" width="23.28515625" style="18" bestFit="1" customWidth="1"/>
    <col min="2826" max="2826" width="12.140625" style="18" customWidth="1"/>
    <col min="2827" max="2827" width="12.28515625" style="18" bestFit="1" customWidth="1"/>
    <col min="2828" max="2828" width="13.85546875" style="18" customWidth="1"/>
    <col min="2829" max="2829" width="11.42578125" style="18"/>
    <col min="2830" max="2830" width="12.28515625" style="18" customWidth="1"/>
    <col min="2831" max="2831" width="15.85546875" style="18" customWidth="1"/>
    <col min="2832" max="3072" width="11.42578125" style="18"/>
    <col min="3073" max="3073" width="3" style="18" customWidth="1"/>
    <col min="3074" max="3074" width="15.42578125" style="18" customWidth="1"/>
    <col min="3075" max="3075" width="17.85546875" style="18" bestFit="1" customWidth="1"/>
    <col min="3076" max="3076" width="11.140625" style="18" customWidth="1"/>
    <col min="3077" max="3077" width="14" style="18" bestFit="1" customWidth="1"/>
    <col min="3078" max="3078" width="17.85546875" style="18" bestFit="1" customWidth="1"/>
    <col min="3079" max="3080" width="11.42578125" style="18"/>
    <col min="3081" max="3081" width="23.28515625" style="18" bestFit="1" customWidth="1"/>
    <col min="3082" max="3082" width="12.140625" style="18" customWidth="1"/>
    <col min="3083" max="3083" width="12.28515625" style="18" bestFit="1" customWidth="1"/>
    <col min="3084" max="3084" width="13.85546875" style="18" customWidth="1"/>
    <col min="3085" max="3085" width="11.42578125" style="18"/>
    <col min="3086" max="3086" width="12.28515625" style="18" customWidth="1"/>
    <col min="3087" max="3087" width="15.85546875" style="18" customWidth="1"/>
    <col min="3088" max="3328" width="11.42578125" style="18"/>
    <col min="3329" max="3329" width="3" style="18" customWidth="1"/>
    <col min="3330" max="3330" width="15.42578125" style="18" customWidth="1"/>
    <col min="3331" max="3331" width="17.85546875" style="18" bestFit="1" customWidth="1"/>
    <col min="3332" max="3332" width="11.140625" style="18" customWidth="1"/>
    <col min="3333" max="3333" width="14" style="18" bestFit="1" customWidth="1"/>
    <col min="3334" max="3334" width="17.85546875" style="18" bestFit="1" customWidth="1"/>
    <col min="3335" max="3336" width="11.42578125" style="18"/>
    <col min="3337" max="3337" width="23.28515625" style="18" bestFit="1" customWidth="1"/>
    <col min="3338" max="3338" width="12.140625" style="18" customWidth="1"/>
    <col min="3339" max="3339" width="12.28515625" style="18" bestFit="1" customWidth="1"/>
    <col min="3340" max="3340" width="13.85546875" style="18" customWidth="1"/>
    <col min="3341" max="3341" width="11.42578125" style="18"/>
    <col min="3342" max="3342" width="12.28515625" style="18" customWidth="1"/>
    <col min="3343" max="3343" width="15.85546875" style="18" customWidth="1"/>
    <col min="3344" max="3584" width="11.42578125" style="18"/>
    <col min="3585" max="3585" width="3" style="18" customWidth="1"/>
    <col min="3586" max="3586" width="15.42578125" style="18" customWidth="1"/>
    <col min="3587" max="3587" width="17.85546875" style="18" bestFit="1" customWidth="1"/>
    <col min="3588" max="3588" width="11.140625" style="18" customWidth="1"/>
    <col min="3589" max="3589" width="14" style="18" bestFit="1" customWidth="1"/>
    <col min="3590" max="3590" width="17.85546875" style="18" bestFit="1" customWidth="1"/>
    <col min="3591" max="3592" width="11.42578125" style="18"/>
    <col min="3593" max="3593" width="23.28515625" style="18" bestFit="1" customWidth="1"/>
    <col min="3594" max="3594" width="12.140625" style="18" customWidth="1"/>
    <col min="3595" max="3595" width="12.28515625" style="18" bestFit="1" customWidth="1"/>
    <col min="3596" max="3596" width="13.85546875" style="18" customWidth="1"/>
    <col min="3597" max="3597" width="11.42578125" style="18"/>
    <col min="3598" max="3598" width="12.28515625" style="18" customWidth="1"/>
    <col min="3599" max="3599" width="15.85546875" style="18" customWidth="1"/>
    <col min="3600" max="3840" width="11.42578125" style="18"/>
    <col min="3841" max="3841" width="3" style="18" customWidth="1"/>
    <col min="3842" max="3842" width="15.42578125" style="18" customWidth="1"/>
    <col min="3843" max="3843" width="17.85546875" style="18" bestFit="1" customWidth="1"/>
    <col min="3844" max="3844" width="11.140625" style="18" customWidth="1"/>
    <col min="3845" max="3845" width="14" style="18" bestFit="1" customWidth="1"/>
    <col min="3846" max="3846" width="17.85546875" style="18" bestFit="1" customWidth="1"/>
    <col min="3847" max="3848" width="11.42578125" style="18"/>
    <col min="3849" max="3849" width="23.28515625" style="18" bestFit="1" customWidth="1"/>
    <col min="3850" max="3850" width="12.140625" style="18" customWidth="1"/>
    <col min="3851" max="3851" width="12.28515625" style="18" bestFit="1" customWidth="1"/>
    <col min="3852" max="3852" width="13.85546875" style="18" customWidth="1"/>
    <col min="3853" max="3853" width="11.42578125" style="18"/>
    <col min="3854" max="3854" width="12.28515625" style="18" customWidth="1"/>
    <col min="3855" max="3855" width="15.85546875" style="18" customWidth="1"/>
    <col min="3856" max="4096" width="11.42578125" style="18"/>
    <col min="4097" max="4097" width="3" style="18" customWidth="1"/>
    <col min="4098" max="4098" width="15.42578125" style="18" customWidth="1"/>
    <col min="4099" max="4099" width="17.85546875" style="18" bestFit="1" customWidth="1"/>
    <col min="4100" max="4100" width="11.140625" style="18" customWidth="1"/>
    <col min="4101" max="4101" width="14" style="18" bestFit="1" customWidth="1"/>
    <col min="4102" max="4102" width="17.85546875" style="18" bestFit="1" customWidth="1"/>
    <col min="4103" max="4104" width="11.42578125" style="18"/>
    <col min="4105" max="4105" width="23.28515625" style="18" bestFit="1" customWidth="1"/>
    <col min="4106" max="4106" width="12.140625" style="18" customWidth="1"/>
    <col min="4107" max="4107" width="12.28515625" style="18" bestFit="1" customWidth="1"/>
    <col min="4108" max="4108" width="13.85546875" style="18" customWidth="1"/>
    <col min="4109" max="4109" width="11.42578125" style="18"/>
    <col min="4110" max="4110" width="12.28515625" style="18" customWidth="1"/>
    <col min="4111" max="4111" width="15.85546875" style="18" customWidth="1"/>
    <col min="4112" max="4352" width="11.42578125" style="18"/>
    <col min="4353" max="4353" width="3" style="18" customWidth="1"/>
    <col min="4354" max="4354" width="15.42578125" style="18" customWidth="1"/>
    <col min="4355" max="4355" width="17.85546875" style="18" bestFit="1" customWidth="1"/>
    <col min="4356" max="4356" width="11.140625" style="18" customWidth="1"/>
    <col min="4357" max="4357" width="14" style="18" bestFit="1" customWidth="1"/>
    <col min="4358" max="4358" width="17.85546875" style="18" bestFit="1" customWidth="1"/>
    <col min="4359" max="4360" width="11.42578125" style="18"/>
    <col min="4361" max="4361" width="23.28515625" style="18" bestFit="1" customWidth="1"/>
    <col min="4362" max="4362" width="12.140625" style="18" customWidth="1"/>
    <col min="4363" max="4363" width="12.28515625" style="18" bestFit="1" customWidth="1"/>
    <col min="4364" max="4364" width="13.85546875" style="18" customWidth="1"/>
    <col min="4365" max="4365" width="11.42578125" style="18"/>
    <col min="4366" max="4366" width="12.28515625" style="18" customWidth="1"/>
    <col min="4367" max="4367" width="15.85546875" style="18" customWidth="1"/>
    <col min="4368" max="4608" width="11.42578125" style="18"/>
    <col min="4609" max="4609" width="3" style="18" customWidth="1"/>
    <col min="4610" max="4610" width="15.42578125" style="18" customWidth="1"/>
    <col min="4611" max="4611" width="17.85546875" style="18" bestFit="1" customWidth="1"/>
    <col min="4612" max="4612" width="11.140625" style="18" customWidth="1"/>
    <col min="4613" max="4613" width="14" style="18" bestFit="1" customWidth="1"/>
    <col min="4614" max="4614" width="17.85546875" style="18" bestFit="1" customWidth="1"/>
    <col min="4615" max="4616" width="11.42578125" style="18"/>
    <col min="4617" max="4617" width="23.28515625" style="18" bestFit="1" customWidth="1"/>
    <col min="4618" max="4618" width="12.140625" style="18" customWidth="1"/>
    <col min="4619" max="4619" width="12.28515625" style="18" bestFit="1" customWidth="1"/>
    <col min="4620" max="4620" width="13.85546875" style="18" customWidth="1"/>
    <col min="4621" max="4621" width="11.42578125" style="18"/>
    <col min="4622" max="4622" width="12.28515625" style="18" customWidth="1"/>
    <col min="4623" max="4623" width="15.85546875" style="18" customWidth="1"/>
    <col min="4624" max="4864" width="11.42578125" style="18"/>
    <col min="4865" max="4865" width="3" style="18" customWidth="1"/>
    <col min="4866" max="4866" width="15.42578125" style="18" customWidth="1"/>
    <col min="4867" max="4867" width="17.85546875" style="18" bestFit="1" customWidth="1"/>
    <col min="4868" max="4868" width="11.140625" style="18" customWidth="1"/>
    <col min="4869" max="4869" width="14" style="18" bestFit="1" customWidth="1"/>
    <col min="4870" max="4870" width="17.85546875" style="18" bestFit="1" customWidth="1"/>
    <col min="4871" max="4872" width="11.42578125" style="18"/>
    <col min="4873" max="4873" width="23.28515625" style="18" bestFit="1" customWidth="1"/>
    <col min="4874" max="4874" width="12.140625" style="18" customWidth="1"/>
    <col min="4875" max="4875" width="12.28515625" style="18" bestFit="1" customWidth="1"/>
    <col min="4876" max="4876" width="13.85546875" style="18" customWidth="1"/>
    <col min="4877" max="4877" width="11.42578125" style="18"/>
    <col min="4878" max="4878" width="12.28515625" style="18" customWidth="1"/>
    <col min="4879" max="4879" width="15.85546875" style="18" customWidth="1"/>
    <col min="4880" max="5120" width="11.42578125" style="18"/>
    <col min="5121" max="5121" width="3" style="18" customWidth="1"/>
    <col min="5122" max="5122" width="15.42578125" style="18" customWidth="1"/>
    <col min="5123" max="5123" width="17.85546875" style="18" bestFit="1" customWidth="1"/>
    <col min="5124" max="5124" width="11.140625" style="18" customWidth="1"/>
    <col min="5125" max="5125" width="14" style="18" bestFit="1" customWidth="1"/>
    <col min="5126" max="5126" width="17.85546875" style="18" bestFit="1" customWidth="1"/>
    <col min="5127" max="5128" width="11.42578125" style="18"/>
    <col min="5129" max="5129" width="23.28515625" style="18" bestFit="1" customWidth="1"/>
    <col min="5130" max="5130" width="12.140625" style="18" customWidth="1"/>
    <col min="5131" max="5131" width="12.28515625" style="18" bestFit="1" customWidth="1"/>
    <col min="5132" max="5132" width="13.85546875" style="18" customWidth="1"/>
    <col min="5133" max="5133" width="11.42578125" style="18"/>
    <col min="5134" max="5134" width="12.28515625" style="18" customWidth="1"/>
    <col min="5135" max="5135" width="15.85546875" style="18" customWidth="1"/>
    <col min="5136" max="5376" width="11.42578125" style="18"/>
    <col min="5377" max="5377" width="3" style="18" customWidth="1"/>
    <col min="5378" max="5378" width="15.42578125" style="18" customWidth="1"/>
    <col min="5379" max="5379" width="17.85546875" style="18" bestFit="1" customWidth="1"/>
    <col min="5380" max="5380" width="11.140625" style="18" customWidth="1"/>
    <col min="5381" max="5381" width="14" style="18" bestFit="1" customWidth="1"/>
    <col min="5382" max="5382" width="17.85546875" style="18" bestFit="1" customWidth="1"/>
    <col min="5383" max="5384" width="11.42578125" style="18"/>
    <col min="5385" max="5385" width="23.28515625" style="18" bestFit="1" customWidth="1"/>
    <col min="5386" max="5386" width="12.140625" style="18" customWidth="1"/>
    <col min="5387" max="5387" width="12.28515625" style="18" bestFit="1" customWidth="1"/>
    <col min="5388" max="5388" width="13.85546875" style="18" customWidth="1"/>
    <col min="5389" max="5389" width="11.42578125" style="18"/>
    <col min="5390" max="5390" width="12.28515625" style="18" customWidth="1"/>
    <col min="5391" max="5391" width="15.85546875" style="18" customWidth="1"/>
    <col min="5392" max="5632" width="11.42578125" style="18"/>
    <col min="5633" max="5633" width="3" style="18" customWidth="1"/>
    <col min="5634" max="5634" width="15.42578125" style="18" customWidth="1"/>
    <col min="5635" max="5635" width="17.85546875" style="18" bestFit="1" customWidth="1"/>
    <col min="5636" max="5636" width="11.140625" style="18" customWidth="1"/>
    <col min="5637" max="5637" width="14" style="18" bestFit="1" customWidth="1"/>
    <col min="5638" max="5638" width="17.85546875" style="18" bestFit="1" customWidth="1"/>
    <col min="5639" max="5640" width="11.42578125" style="18"/>
    <col min="5641" max="5641" width="23.28515625" style="18" bestFit="1" customWidth="1"/>
    <col min="5642" max="5642" width="12.140625" style="18" customWidth="1"/>
    <col min="5643" max="5643" width="12.28515625" style="18" bestFit="1" customWidth="1"/>
    <col min="5644" max="5644" width="13.85546875" style="18" customWidth="1"/>
    <col min="5645" max="5645" width="11.42578125" style="18"/>
    <col min="5646" max="5646" width="12.28515625" style="18" customWidth="1"/>
    <col min="5647" max="5647" width="15.85546875" style="18" customWidth="1"/>
    <col min="5648" max="5888" width="11.42578125" style="18"/>
    <col min="5889" max="5889" width="3" style="18" customWidth="1"/>
    <col min="5890" max="5890" width="15.42578125" style="18" customWidth="1"/>
    <col min="5891" max="5891" width="17.85546875" style="18" bestFit="1" customWidth="1"/>
    <col min="5892" max="5892" width="11.140625" style="18" customWidth="1"/>
    <col min="5893" max="5893" width="14" style="18" bestFit="1" customWidth="1"/>
    <col min="5894" max="5894" width="17.85546875" style="18" bestFit="1" customWidth="1"/>
    <col min="5895" max="5896" width="11.42578125" style="18"/>
    <col min="5897" max="5897" width="23.28515625" style="18" bestFit="1" customWidth="1"/>
    <col min="5898" max="5898" width="12.140625" style="18" customWidth="1"/>
    <col min="5899" max="5899" width="12.28515625" style="18" bestFit="1" customWidth="1"/>
    <col min="5900" max="5900" width="13.85546875" style="18" customWidth="1"/>
    <col min="5901" max="5901" width="11.42578125" style="18"/>
    <col min="5902" max="5902" width="12.28515625" style="18" customWidth="1"/>
    <col min="5903" max="5903" width="15.85546875" style="18" customWidth="1"/>
    <col min="5904" max="6144" width="11.42578125" style="18"/>
    <col min="6145" max="6145" width="3" style="18" customWidth="1"/>
    <col min="6146" max="6146" width="15.42578125" style="18" customWidth="1"/>
    <col min="6147" max="6147" width="17.85546875" style="18" bestFit="1" customWidth="1"/>
    <col min="6148" max="6148" width="11.140625" style="18" customWidth="1"/>
    <col min="6149" max="6149" width="14" style="18" bestFit="1" customWidth="1"/>
    <col min="6150" max="6150" width="17.85546875" style="18" bestFit="1" customWidth="1"/>
    <col min="6151" max="6152" width="11.42578125" style="18"/>
    <col min="6153" max="6153" width="23.28515625" style="18" bestFit="1" customWidth="1"/>
    <col min="6154" max="6154" width="12.140625" style="18" customWidth="1"/>
    <col min="6155" max="6155" width="12.28515625" style="18" bestFit="1" customWidth="1"/>
    <col min="6156" max="6156" width="13.85546875" style="18" customWidth="1"/>
    <col min="6157" max="6157" width="11.42578125" style="18"/>
    <col min="6158" max="6158" width="12.28515625" style="18" customWidth="1"/>
    <col min="6159" max="6159" width="15.85546875" style="18" customWidth="1"/>
    <col min="6160" max="6400" width="11.42578125" style="18"/>
    <col min="6401" max="6401" width="3" style="18" customWidth="1"/>
    <col min="6402" max="6402" width="15.42578125" style="18" customWidth="1"/>
    <col min="6403" max="6403" width="17.85546875" style="18" bestFit="1" customWidth="1"/>
    <col min="6404" max="6404" width="11.140625" style="18" customWidth="1"/>
    <col min="6405" max="6405" width="14" style="18" bestFit="1" customWidth="1"/>
    <col min="6406" max="6406" width="17.85546875" style="18" bestFit="1" customWidth="1"/>
    <col min="6407" max="6408" width="11.42578125" style="18"/>
    <col min="6409" max="6409" width="23.28515625" style="18" bestFit="1" customWidth="1"/>
    <col min="6410" max="6410" width="12.140625" style="18" customWidth="1"/>
    <col min="6411" max="6411" width="12.28515625" style="18" bestFit="1" customWidth="1"/>
    <col min="6412" max="6412" width="13.85546875" style="18" customWidth="1"/>
    <col min="6413" max="6413" width="11.42578125" style="18"/>
    <col min="6414" max="6414" width="12.28515625" style="18" customWidth="1"/>
    <col min="6415" max="6415" width="15.85546875" style="18" customWidth="1"/>
    <col min="6416" max="6656" width="11.42578125" style="18"/>
    <col min="6657" max="6657" width="3" style="18" customWidth="1"/>
    <col min="6658" max="6658" width="15.42578125" style="18" customWidth="1"/>
    <col min="6659" max="6659" width="17.85546875" style="18" bestFit="1" customWidth="1"/>
    <col min="6660" max="6660" width="11.140625" style="18" customWidth="1"/>
    <col min="6661" max="6661" width="14" style="18" bestFit="1" customWidth="1"/>
    <col min="6662" max="6662" width="17.85546875" style="18" bestFit="1" customWidth="1"/>
    <col min="6663" max="6664" width="11.42578125" style="18"/>
    <col min="6665" max="6665" width="23.28515625" style="18" bestFit="1" customWidth="1"/>
    <col min="6666" max="6666" width="12.140625" style="18" customWidth="1"/>
    <col min="6667" max="6667" width="12.28515625" style="18" bestFit="1" customWidth="1"/>
    <col min="6668" max="6668" width="13.85546875" style="18" customWidth="1"/>
    <col min="6669" max="6669" width="11.42578125" style="18"/>
    <col min="6670" max="6670" width="12.28515625" style="18" customWidth="1"/>
    <col min="6671" max="6671" width="15.85546875" style="18" customWidth="1"/>
    <col min="6672" max="6912" width="11.42578125" style="18"/>
    <col min="6913" max="6913" width="3" style="18" customWidth="1"/>
    <col min="6914" max="6914" width="15.42578125" style="18" customWidth="1"/>
    <col min="6915" max="6915" width="17.85546875" style="18" bestFit="1" customWidth="1"/>
    <col min="6916" max="6916" width="11.140625" style="18" customWidth="1"/>
    <col min="6917" max="6917" width="14" style="18" bestFit="1" customWidth="1"/>
    <col min="6918" max="6918" width="17.85546875" style="18" bestFit="1" customWidth="1"/>
    <col min="6919" max="6920" width="11.42578125" style="18"/>
    <col min="6921" max="6921" width="23.28515625" style="18" bestFit="1" customWidth="1"/>
    <col min="6922" max="6922" width="12.140625" style="18" customWidth="1"/>
    <col min="6923" max="6923" width="12.28515625" style="18" bestFit="1" customWidth="1"/>
    <col min="6924" max="6924" width="13.85546875" style="18" customWidth="1"/>
    <col min="6925" max="6925" width="11.42578125" style="18"/>
    <col min="6926" max="6926" width="12.28515625" style="18" customWidth="1"/>
    <col min="6927" max="6927" width="15.85546875" style="18" customWidth="1"/>
    <col min="6928" max="7168" width="11.42578125" style="18"/>
    <col min="7169" max="7169" width="3" style="18" customWidth="1"/>
    <col min="7170" max="7170" width="15.42578125" style="18" customWidth="1"/>
    <col min="7171" max="7171" width="17.85546875" style="18" bestFit="1" customWidth="1"/>
    <col min="7172" max="7172" width="11.140625" style="18" customWidth="1"/>
    <col min="7173" max="7173" width="14" style="18" bestFit="1" customWidth="1"/>
    <col min="7174" max="7174" width="17.85546875" style="18" bestFit="1" customWidth="1"/>
    <col min="7175" max="7176" width="11.42578125" style="18"/>
    <col min="7177" max="7177" width="23.28515625" style="18" bestFit="1" customWidth="1"/>
    <col min="7178" max="7178" width="12.140625" style="18" customWidth="1"/>
    <col min="7179" max="7179" width="12.28515625" style="18" bestFit="1" customWidth="1"/>
    <col min="7180" max="7180" width="13.85546875" style="18" customWidth="1"/>
    <col min="7181" max="7181" width="11.42578125" style="18"/>
    <col min="7182" max="7182" width="12.28515625" style="18" customWidth="1"/>
    <col min="7183" max="7183" width="15.85546875" style="18" customWidth="1"/>
    <col min="7184" max="7424" width="11.42578125" style="18"/>
    <col min="7425" max="7425" width="3" style="18" customWidth="1"/>
    <col min="7426" max="7426" width="15.42578125" style="18" customWidth="1"/>
    <col min="7427" max="7427" width="17.85546875" style="18" bestFit="1" customWidth="1"/>
    <col min="7428" max="7428" width="11.140625" style="18" customWidth="1"/>
    <col min="7429" max="7429" width="14" style="18" bestFit="1" customWidth="1"/>
    <col min="7430" max="7430" width="17.85546875" style="18" bestFit="1" customWidth="1"/>
    <col min="7431" max="7432" width="11.42578125" style="18"/>
    <col min="7433" max="7433" width="23.28515625" style="18" bestFit="1" customWidth="1"/>
    <col min="7434" max="7434" width="12.140625" style="18" customWidth="1"/>
    <col min="7435" max="7435" width="12.28515625" style="18" bestFit="1" customWidth="1"/>
    <col min="7436" max="7436" width="13.85546875" style="18" customWidth="1"/>
    <col min="7437" max="7437" width="11.42578125" style="18"/>
    <col min="7438" max="7438" width="12.28515625" style="18" customWidth="1"/>
    <col min="7439" max="7439" width="15.85546875" style="18" customWidth="1"/>
    <col min="7440" max="7680" width="11.42578125" style="18"/>
    <col min="7681" max="7681" width="3" style="18" customWidth="1"/>
    <col min="7682" max="7682" width="15.42578125" style="18" customWidth="1"/>
    <col min="7683" max="7683" width="17.85546875" style="18" bestFit="1" customWidth="1"/>
    <col min="7684" max="7684" width="11.140625" style="18" customWidth="1"/>
    <col min="7685" max="7685" width="14" style="18" bestFit="1" customWidth="1"/>
    <col min="7686" max="7686" width="17.85546875" style="18" bestFit="1" customWidth="1"/>
    <col min="7687" max="7688" width="11.42578125" style="18"/>
    <col min="7689" max="7689" width="23.28515625" style="18" bestFit="1" customWidth="1"/>
    <col min="7690" max="7690" width="12.140625" style="18" customWidth="1"/>
    <col min="7691" max="7691" width="12.28515625" style="18" bestFit="1" customWidth="1"/>
    <col min="7692" max="7692" width="13.85546875" style="18" customWidth="1"/>
    <col min="7693" max="7693" width="11.42578125" style="18"/>
    <col min="7694" max="7694" width="12.28515625" style="18" customWidth="1"/>
    <col min="7695" max="7695" width="15.85546875" style="18" customWidth="1"/>
    <col min="7696" max="7936" width="11.42578125" style="18"/>
    <col min="7937" max="7937" width="3" style="18" customWidth="1"/>
    <col min="7938" max="7938" width="15.42578125" style="18" customWidth="1"/>
    <col min="7939" max="7939" width="17.85546875" style="18" bestFit="1" customWidth="1"/>
    <col min="7940" max="7940" width="11.140625" style="18" customWidth="1"/>
    <col min="7941" max="7941" width="14" style="18" bestFit="1" customWidth="1"/>
    <col min="7942" max="7942" width="17.85546875" style="18" bestFit="1" customWidth="1"/>
    <col min="7943" max="7944" width="11.42578125" style="18"/>
    <col min="7945" max="7945" width="23.28515625" style="18" bestFit="1" customWidth="1"/>
    <col min="7946" max="7946" width="12.140625" style="18" customWidth="1"/>
    <col min="7947" max="7947" width="12.28515625" style="18" bestFit="1" customWidth="1"/>
    <col min="7948" max="7948" width="13.85546875" style="18" customWidth="1"/>
    <col min="7949" max="7949" width="11.42578125" style="18"/>
    <col min="7950" max="7950" width="12.28515625" style="18" customWidth="1"/>
    <col min="7951" max="7951" width="15.85546875" style="18" customWidth="1"/>
    <col min="7952" max="8192" width="11.42578125" style="18"/>
    <col min="8193" max="8193" width="3" style="18" customWidth="1"/>
    <col min="8194" max="8194" width="15.42578125" style="18" customWidth="1"/>
    <col min="8195" max="8195" width="17.85546875" style="18" bestFit="1" customWidth="1"/>
    <col min="8196" max="8196" width="11.140625" style="18" customWidth="1"/>
    <col min="8197" max="8197" width="14" style="18" bestFit="1" customWidth="1"/>
    <col min="8198" max="8198" width="17.85546875" style="18" bestFit="1" customWidth="1"/>
    <col min="8199" max="8200" width="11.42578125" style="18"/>
    <col min="8201" max="8201" width="23.28515625" style="18" bestFit="1" customWidth="1"/>
    <col min="8202" max="8202" width="12.140625" style="18" customWidth="1"/>
    <col min="8203" max="8203" width="12.28515625" style="18" bestFit="1" customWidth="1"/>
    <col min="8204" max="8204" width="13.85546875" style="18" customWidth="1"/>
    <col min="8205" max="8205" width="11.42578125" style="18"/>
    <col min="8206" max="8206" width="12.28515625" style="18" customWidth="1"/>
    <col min="8207" max="8207" width="15.85546875" style="18" customWidth="1"/>
    <col min="8208" max="8448" width="11.42578125" style="18"/>
    <col min="8449" max="8449" width="3" style="18" customWidth="1"/>
    <col min="8450" max="8450" width="15.42578125" style="18" customWidth="1"/>
    <col min="8451" max="8451" width="17.85546875" style="18" bestFit="1" customWidth="1"/>
    <col min="8452" max="8452" width="11.140625" style="18" customWidth="1"/>
    <col min="8453" max="8453" width="14" style="18" bestFit="1" customWidth="1"/>
    <col min="8454" max="8454" width="17.85546875" style="18" bestFit="1" customWidth="1"/>
    <col min="8455" max="8456" width="11.42578125" style="18"/>
    <col min="8457" max="8457" width="23.28515625" style="18" bestFit="1" customWidth="1"/>
    <col min="8458" max="8458" width="12.140625" style="18" customWidth="1"/>
    <col min="8459" max="8459" width="12.28515625" style="18" bestFit="1" customWidth="1"/>
    <col min="8460" max="8460" width="13.85546875" style="18" customWidth="1"/>
    <col min="8461" max="8461" width="11.42578125" style="18"/>
    <col min="8462" max="8462" width="12.28515625" style="18" customWidth="1"/>
    <col min="8463" max="8463" width="15.85546875" style="18" customWidth="1"/>
    <col min="8464" max="8704" width="11.42578125" style="18"/>
    <col min="8705" max="8705" width="3" style="18" customWidth="1"/>
    <col min="8706" max="8706" width="15.42578125" style="18" customWidth="1"/>
    <col min="8707" max="8707" width="17.85546875" style="18" bestFit="1" customWidth="1"/>
    <col min="8708" max="8708" width="11.140625" style="18" customWidth="1"/>
    <col min="8709" max="8709" width="14" style="18" bestFit="1" customWidth="1"/>
    <col min="8710" max="8710" width="17.85546875" style="18" bestFit="1" customWidth="1"/>
    <col min="8711" max="8712" width="11.42578125" style="18"/>
    <col min="8713" max="8713" width="23.28515625" style="18" bestFit="1" customWidth="1"/>
    <col min="8714" max="8714" width="12.140625" style="18" customWidth="1"/>
    <col min="8715" max="8715" width="12.28515625" style="18" bestFit="1" customWidth="1"/>
    <col min="8716" max="8716" width="13.85546875" style="18" customWidth="1"/>
    <col min="8717" max="8717" width="11.42578125" style="18"/>
    <col min="8718" max="8718" width="12.28515625" style="18" customWidth="1"/>
    <col min="8719" max="8719" width="15.85546875" style="18" customWidth="1"/>
    <col min="8720" max="8960" width="11.42578125" style="18"/>
    <col min="8961" max="8961" width="3" style="18" customWidth="1"/>
    <col min="8962" max="8962" width="15.42578125" style="18" customWidth="1"/>
    <col min="8963" max="8963" width="17.85546875" style="18" bestFit="1" customWidth="1"/>
    <col min="8964" max="8964" width="11.140625" style="18" customWidth="1"/>
    <col min="8965" max="8965" width="14" style="18" bestFit="1" customWidth="1"/>
    <col min="8966" max="8966" width="17.85546875" style="18" bestFit="1" customWidth="1"/>
    <col min="8967" max="8968" width="11.42578125" style="18"/>
    <col min="8969" max="8969" width="23.28515625" style="18" bestFit="1" customWidth="1"/>
    <col min="8970" max="8970" width="12.140625" style="18" customWidth="1"/>
    <col min="8971" max="8971" width="12.28515625" style="18" bestFit="1" customWidth="1"/>
    <col min="8972" max="8972" width="13.85546875" style="18" customWidth="1"/>
    <col min="8973" max="8973" width="11.42578125" style="18"/>
    <col min="8974" max="8974" width="12.28515625" style="18" customWidth="1"/>
    <col min="8975" max="8975" width="15.85546875" style="18" customWidth="1"/>
    <col min="8976" max="9216" width="11.42578125" style="18"/>
    <col min="9217" max="9217" width="3" style="18" customWidth="1"/>
    <col min="9218" max="9218" width="15.42578125" style="18" customWidth="1"/>
    <col min="9219" max="9219" width="17.85546875" style="18" bestFit="1" customWidth="1"/>
    <col min="9220" max="9220" width="11.140625" style="18" customWidth="1"/>
    <col min="9221" max="9221" width="14" style="18" bestFit="1" customWidth="1"/>
    <col min="9222" max="9222" width="17.85546875" style="18" bestFit="1" customWidth="1"/>
    <col min="9223" max="9224" width="11.42578125" style="18"/>
    <col min="9225" max="9225" width="23.28515625" style="18" bestFit="1" customWidth="1"/>
    <col min="9226" max="9226" width="12.140625" style="18" customWidth="1"/>
    <col min="9227" max="9227" width="12.28515625" style="18" bestFit="1" customWidth="1"/>
    <col min="9228" max="9228" width="13.85546875" style="18" customWidth="1"/>
    <col min="9229" max="9229" width="11.42578125" style="18"/>
    <col min="9230" max="9230" width="12.28515625" style="18" customWidth="1"/>
    <col min="9231" max="9231" width="15.85546875" style="18" customWidth="1"/>
    <col min="9232" max="9472" width="11.42578125" style="18"/>
    <col min="9473" max="9473" width="3" style="18" customWidth="1"/>
    <col min="9474" max="9474" width="15.42578125" style="18" customWidth="1"/>
    <col min="9475" max="9475" width="17.85546875" style="18" bestFit="1" customWidth="1"/>
    <col min="9476" max="9476" width="11.140625" style="18" customWidth="1"/>
    <col min="9477" max="9477" width="14" style="18" bestFit="1" customWidth="1"/>
    <col min="9478" max="9478" width="17.85546875" style="18" bestFit="1" customWidth="1"/>
    <col min="9479" max="9480" width="11.42578125" style="18"/>
    <col min="9481" max="9481" width="23.28515625" style="18" bestFit="1" customWidth="1"/>
    <col min="9482" max="9482" width="12.140625" style="18" customWidth="1"/>
    <col min="9483" max="9483" width="12.28515625" style="18" bestFit="1" customWidth="1"/>
    <col min="9484" max="9484" width="13.85546875" style="18" customWidth="1"/>
    <col min="9485" max="9485" width="11.42578125" style="18"/>
    <col min="9486" max="9486" width="12.28515625" style="18" customWidth="1"/>
    <col min="9487" max="9487" width="15.85546875" style="18" customWidth="1"/>
    <col min="9488" max="9728" width="11.42578125" style="18"/>
    <col min="9729" max="9729" width="3" style="18" customWidth="1"/>
    <col min="9730" max="9730" width="15.42578125" style="18" customWidth="1"/>
    <col min="9731" max="9731" width="17.85546875" style="18" bestFit="1" customWidth="1"/>
    <col min="9732" max="9732" width="11.140625" style="18" customWidth="1"/>
    <col min="9733" max="9733" width="14" style="18" bestFit="1" customWidth="1"/>
    <col min="9734" max="9734" width="17.85546875" style="18" bestFit="1" customWidth="1"/>
    <col min="9735" max="9736" width="11.42578125" style="18"/>
    <col min="9737" max="9737" width="23.28515625" style="18" bestFit="1" customWidth="1"/>
    <col min="9738" max="9738" width="12.140625" style="18" customWidth="1"/>
    <col min="9739" max="9739" width="12.28515625" style="18" bestFit="1" customWidth="1"/>
    <col min="9740" max="9740" width="13.85546875" style="18" customWidth="1"/>
    <col min="9741" max="9741" width="11.42578125" style="18"/>
    <col min="9742" max="9742" width="12.28515625" style="18" customWidth="1"/>
    <col min="9743" max="9743" width="15.85546875" style="18" customWidth="1"/>
    <col min="9744" max="9984" width="11.42578125" style="18"/>
    <col min="9985" max="9985" width="3" style="18" customWidth="1"/>
    <col min="9986" max="9986" width="15.42578125" style="18" customWidth="1"/>
    <col min="9987" max="9987" width="17.85546875" style="18" bestFit="1" customWidth="1"/>
    <col min="9988" max="9988" width="11.140625" style="18" customWidth="1"/>
    <col min="9989" max="9989" width="14" style="18" bestFit="1" customWidth="1"/>
    <col min="9990" max="9990" width="17.85546875" style="18" bestFit="1" customWidth="1"/>
    <col min="9991" max="9992" width="11.42578125" style="18"/>
    <col min="9993" max="9993" width="23.28515625" style="18" bestFit="1" customWidth="1"/>
    <col min="9994" max="9994" width="12.140625" style="18" customWidth="1"/>
    <col min="9995" max="9995" width="12.28515625" style="18" bestFit="1" customWidth="1"/>
    <col min="9996" max="9996" width="13.85546875" style="18" customWidth="1"/>
    <col min="9997" max="9997" width="11.42578125" style="18"/>
    <col min="9998" max="9998" width="12.28515625" style="18" customWidth="1"/>
    <col min="9999" max="9999" width="15.85546875" style="18" customWidth="1"/>
    <col min="10000" max="10240" width="11.42578125" style="18"/>
    <col min="10241" max="10241" width="3" style="18" customWidth="1"/>
    <col min="10242" max="10242" width="15.42578125" style="18" customWidth="1"/>
    <col min="10243" max="10243" width="17.85546875" style="18" bestFit="1" customWidth="1"/>
    <col min="10244" max="10244" width="11.140625" style="18" customWidth="1"/>
    <col min="10245" max="10245" width="14" style="18" bestFit="1" customWidth="1"/>
    <col min="10246" max="10246" width="17.85546875" style="18" bestFit="1" customWidth="1"/>
    <col min="10247" max="10248" width="11.42578125" style="18"/>
    <col min="10249" max="10249" width="23.28515625" style="18" bestFit="1" customWidth="1"/>
    <col min="10250" max="10250" width="12.140625" style="18" customWidth="1"/>
    <col min="10251" max="10251" width="12.28515625" style="18" bestFit="1" customWidth="1"/>
    <col min="10252" max="10252" width="13.85546875" style="18" customWidth="1"/>
    <col min="10253" max="10253" width="11.42578125" style="18"/>
    <col min="10254" max="10254" width="12.28515625" style="18" customWidth="1"/>
    <col min="10255" max="10255" width="15.85546875" style="18" customWidth="1"/>
    <col min="10256" max="10496" width="11.42578125" style="18"/>
    <col min="10497" max="10497" width="3" style="18" customWidth="1"/>
    <col min="10498" max="10498" width="15.42578125" style="18" customWidth="1"/>
    <col min="10499" max="10499" width="17.85546875" style="18" bestFit="1" customWidth="1"/>
    <col min="10500" max="10500" width="11.140625" style="18" customWidth="1"/>
    <col min="10501" max="10501" width="14" style="18" bestFit="1" customWidth="1"/>
    <col min="10502" max="10502" width="17.85546875" style="18" bestFit="1" customWidth="1"/>
    <col min="10503" max="10504" width="11.42578125" style="18"/>
    <col min="10505" max="10505" width="23.28515625" style="18" bestFit="1" customWidth="1"/>
    <col min="10506" max="10506" width="12.140625" style="18" customWidth="1"/>
    <col min="10507" max="10507" width="12.28515625" style="18" bestFit="1" customWidth="1"/>
    <col min="10508" max="10508" width="13.85546875" style="18" customWidth="1"/>
    <col min="10509" max="10509" width="11.42578125" style="18"/>
    <col min="10510" max="10510" width="12.28515625" style="18" customWidth="1"/>
    <col min="10511" max="10511" width="15.85546875" style="18" customWidth="1"/>
    <col min="10512" max="10752" width="11.42578125" style="18"/>
    <col min="10753" max="10753" width="3" style="18" customWidth="1"/>
    <col min="10754" max="10754" width="15.42578125" style="18" customWidth="1"/>
    <col min="10755" max="10755" width="17.85546875" style="18" bestFit="1" customWidth="1"/>
    <col min="10756" max="10756" width="11.140625" style="18" customWidth="1"/>
    <col min="10757" max="10757" width="14" style="18" bestFit="1" customWidth="1"/>
    <col min="10758" max="10758" width="17.85546875" style="18" bestFit="1" customWidth="1"/>
    <col min="10759" max="10760" width="11.42578125" style="18"/>
    <col min="10761" max="10761" width="23.28515625" style="18" bestFit="1" customWidth="1"/>
    <col min="10762" max="10762" width="12.140625" style="18" customWidth="1"/>
    <col min="10763" max="10763" width="12.28515625" style="18" bestFit="1" customWidth="1"/>
    <col min="10764" max="10764" width="13.85546875" style="18" customWidth="1"/>
    <col min="10765" max="10765" width="11.42578125" style="18"/>
    <col min="10766" max="10766" width="12.28515625" style="18" customWidth="1"/>
    <col min="10767" max="10767" width="15.85546875" style="18" customWidth="1"/>
    <col min="10768" max="11008" width="11.42578125" style="18"/>
    <col min="11009" max="11009" width="3" style="18" customWidth="1"/>
    <col min="11010" max="11010" width="15.42578125" style="18" customWidth="1"/>
    <col min="11011" max="11011" width="17.85546875" style="18" bestFit="1" customWidth="1"/>
    <col min="11012" max="11012" width="11.140625" style="18" customWidth="1"/>
    <col min="11013" max="11013" width="14" style="18" bestFit="1" customWidth="1"/>
    <col min="11014" max="11014" width="17.85546875" style="18" bestFit="1" customWidth="1"/>
    <col min="11015" max="11016" width="11.42578125" style="18"/>
    <col min="11017" max="11017" width="23.28515625" style="18" bestFit="1" customWidth="1"/>
    <col min="11018" max="11018" width="12.140625" style="18" customWidth="1"/>
    <col min="11019" max="11019" width="12.28515625" style="18" bestFit="1" customWidth="1"/>
    <col min="11020" max="11020" width="13.85546875" style="18" customWidth="1"/>
    <col min="11021" max="11021" width="11.42578125" style="18"/>
    <col min="11022" max="11022" width="12.28515625" style="18" customWidth="1"/>
    <col min="11023" max="11023" width="15.85546875" style="18" customWidth="1"/>
    <col min="11024" max="11264" width="11.42578125" style="18"/>
    <col min="11265" max="11265" width="3" style="18" customWidth="1"/>
    <col min="11266" max="11266" width="15.42578125" style="18" customWidth="1"/>
    <col min="11267" max="11267" width="17.85546875" style="18" bestFit="1" customWidth="1"/>
    <col min="11268" max="11268" width="11.140625" style="18" customWidth="1"/>
    <col min="11269" max="11269" width="14" style="18" bestFit="1" customWidth="1"/>
    <col min="11270" max="11270" width="17.85546875" style="18" bestFit="1" customWidth="1"/>
    <col min="11271" max="11272" width="11.42578125" style="18"/>
    <col min="11273" max="11273" width="23.28515625" style="18" bestFit="1" customWidth="1"/>
    <col min="11274" max="11274" width="12.140625" style="18" customWidth="1"/>
    <col min="11275" max="11275" width="12.28515625" style="18" bestFit="1" customWidth="1"/>
    <col min="11276" max="11276" width="13.85546875" style="18" customWidth="1"/>
    <col min="11277" max="11277" width="11.42578125" style="18"/>
    <col min="11278" max="11278" width="12.28515625" style="18" customWidth="1"/>
    <col min="11279" max="11279" width="15.85546875" style="18" customWidth="1"/>
    <col min="11280" max="11520" width="11.42578125" style="18"/>
    <col min="11521" max="11521" width="3" style="18" customWidth="1"/>
    <col min="11522" max="11522" width="15.42578125" style="18" customWidth="1"/>
    <col min="11523" max="11523" width="17.85546875" style="18" bestFit="1" customWidth="1"/>
    <col min="11524" max="11524" width="11.140625" style="18" customWidth="1"/>
    <col min="11525" max="11525" width="14" style="18" bestFit="1" customWidth="1"/>
    <col min="11526" max="11526" width="17.85546875" style="18" bestFit="1" customWidth="1"/>
    <col min="11527" max="11528" width="11.42578125" style="18"/>
    <col min="11529" max="11529" width="23.28515625" style="18" bestFit="1" customWidth="1"/>
    <col min="11530" max="11530" width="12.140625" style="18" customWidth="1"/>
    <col min="11531" max="11531" width="12.28515625" style="18" bestFit="1" customWidth="1"/>
    <col min="11532" max="11532" width="13.85546875" style="18" customWidth="1"/>
    <col min="11533" max="11533" width="11.42578125" style="18"/>
    <col min="11534" max="11534" width="12.28515625" style="18" customWidth="1"/>
    <col min="11535" max="11535" width="15.85546875" style="18" customWidth="1"/>
    <col min="11536" max="11776" width="11.42578125" style="18"/>
    <col min="11777" max="11777" width="3" style="18" customWidth="1"/>
    <col min="11778" max="11778" width="15.42578125" style="18" customWidth="1"/>
    <col min="11779" max="11779" width="17.85546875" style="18" bestFit="1" customWidth="1"/>
    <col min="11780" max="11780" width="11.140625" style="18" customWidth="1"/>
    <col min="11781" max="11781" width="14" style="18" bestFit="1" customWidth="1"/>
    <col min="11782" max="11782" width="17.85546875" style="18" bestFit="1" customWidth="1"/>
    <col min="11783" max="11784" width="11.42578125" style="18"/>
    <col min="11785" max="11785" width="23.28515625" style="18" bestFit="1" customWidth="1"/>
    <col min="11786" max="11786" width="12.140625" style="18" customWidth="1"/>
    <col min="11787" max="11787" width="12.28515625" style="18" bestFit="1" customWidth="1"/>
    <col min="11788" max="11788" width="13.85546875" style="18" customWidth="1"/>
    <col min="11789" max="11789" width="11.42578125" style="18"/>
    <col min="11790" max="11790" width="12.28515625" style="18" customWidth="1"/>
    <col min="11791" max="11791" width="15.85546875" style="18" customWidth="1"/>
    <col min="11792" max="12032" width="11.42578125" style="18"/>
    <col min="12033" max="12033" width="3" style="18" customWidth="1"/>
    <col min="12034" max="12034" width="15.42578125" style="18" customWidth="1"/>
    <col min="12035" max="12035" width="17.85546875" style="18" bestFit="1" customWidth="1"/>
    <col min="12036" max="12036" width="11.140625" style="18" customWidth="1"/>
    <col min="12037" max="12037" width="14" style="18" bestFit="1" customWidth="1"/>
    <col min="12038" max="12038" width="17.85546875" style="18" bestFit="1" customWidth="1"/>
    <col min="12039" max="12040" width="11.42578125" style="18"/>
    <col min="12041" max="12041" width="23.28515625" style="18" bestFit="1" customWidth="1"/>
    <col min="12042" max="12042" width="12.140625" style="18" customWidth="1"/>
    <col min="12043" max="12043" width="12.28515625" style="18" bestFit="1" customWidth="1"/>
    <col min="12044" max="12044" width="13.85546875" style="18" customWidth="1"/>
    <col min="12045" max="12045" width="11.42578125" style="18"/>
    <col min="12046" max="12046" width="12.28515625" style="18" customWidth="1"/>
    <col min="12047" max="12047" width="15.85546875" style="18" customWidth="1"/>
    <col min="12048" max="12288" width="11.42578125" style="18"/>
    <col min="12289" max="12289" width="3" style="18" customWidth="1"/>
    <col min="12290" max="12290" width="15.42578125" style="18" customWidth="1"/>
    <col min="12291" max="12291" width="17.85546875" style="18" bestFit="1" customWidth="1"/>
    <col min="12292" max="12292" width="11.140625" style="18" customWidth="1"/>
    <col min="12293" max="12293" width="14" style="18" bestFit="1" customWidth="1"/>
    <col min="12294" max="12294" width="17.85546875" style="18" bestFit="1" customWidth="1"/>
    <col min="12295" max="12296" width="11.42578125" style="18"/>
    <col min="12297" max="12297" width="23.28515625" style="18" bestFit="1" customWidth="1"/>
    <col min="12298" max="12298" width="12.140625" style="18" customWidth="1"/>
    <col min="12299" max="12299" width="12.28515625" style="18" bestFit="1" customWidth="1"/>
    <col min="12300" max="12300" width="13.85546875" style="18" customWidth="1"/>
    <col min="12301" max="12301" width="11.42578125" style="18"/>
    <col min="12302" max="12302" width="12.28515625" style="18" customWidth="1"/>
    <col min="12303" max="12303" width="15.85546875" style="18" customWidth="1"/>
    <col min="12304" max="12544" width="11.42578125" style="18"/>
    <col min="12545" max="12545" width="3" style="18" customWidth="1"/>
    <col min="12546" max="12546" width="15.42578125" style="18" customWidth="1"/>
    <col min="12547" max="12547" width="17.85546875" style="18" bestFit="1" customWidth="1"/>
    <col min="12548" max="12548" width="11.140625" style="18" customWidth="1"/>
    <col min="12549" max="12549" width="14" style="18" bestFit="1" customWidth="1"/>
    <col min="12550" max="12550" width="17.85546875" style="18" bestFit="1" customWidth="1"/>
    <col min="12551" max="12552" width="11.42578125" style="18"/>
    <col min="12553" max="12553" width="23.28515625" style="18" bestFit="1" customWidth="1"/>
    <col min="12554" max="12554" width="12.140625" style="18" customWidth="1"/>
    <col min="12555" max="12555" width="12.28515625" style="18" bestFit="1" customWidth="1"/>
    <col min="12556" max="12556" width="13.85546875" style="18" customWidth="1"/>
    <col min="12557" max="12557" width="11.42578125" style="18"/>
    <col min="12558" max="12558" width="12.28515625" style="18" customWidth="1"/>
    <col min="12559" max="12559" width="15.85546875" style="18" customWidth="1"/>
    <col min="12560" max="12800" width="11.42578125" style="18"/>
    <col min="12801" max="12801" width="3" style="18" customWidth="1"/>
    <col min="12802" max="12802" width="15.42578125" style="18" customWidth="1"/>
    <col min="12803" max="12803" width="17.85546875" style="18" bestFit="1" customWidth="1"/>
    <col min="12804" max="12804" width="11.140625" style="18" customWidth="1"/>
    <col min="12805" max="12805" width="14" style="18" bestFit="1" customWidth="1"/>
    <col min="12806" max="12806" width="17.85546875" style="18" bestFit="1" customWidth="1"/>
    <col min="12807" max="12808" width="11.42578125" style="18"/>
    <col min="12809" max="12809" width="23.28515625" style="18" bestFit="1" customWidth="1"/>
    <col min="12810" max="12810" width="12.140625" style="18" customWidth="1"/>
    <col min="12811" max="12811" width="12.28515625" style="18" bestFit="1" customWidth="1"/>
    <col min="12812" max="12812" width="13.85546875" style="18" customWidth="1"/>
    <col min="12813" max="12813" width="11.42578125" style="18"/>
    <col min="12814" max="12814" width="12.28515625" style="18" customWidth="1"/>
    <col min="12815" max="12815" width="15.85546875" style="18" customWidth="1"/>
    <col min="12816" max="13056" width="11.42578125" style="18"/>
    <col min="13057" max="13057" width="3" style="18" customWidth="1"/>
    <col min="13058" max="13058" width="15.42578125" style="18" customWidth="1"/>
    <col min="13059" max="13059" width="17.85546875" style="18" bestFit="1" customWidth="1"/>
    <col min="13060" max="13060" width="11.140625" style="18" customWidth="1"/>
    <col min="13061" max="13061" width="14" style="18" bestFit="1" customWidth="1"/>
    <col min="13062" max="13062" width="17.85546875" style="18" bestFit="1" customWidth="1"/>
    <col min="13063" max="13064" width="11.42578125" style="18"/>
    <col min="13065" max="13065" width="23.28515625" style="18" bestFit="1" customWidth="1"/>
    <col min="13066" max="13066" width="12.140625" style="18" customWidth="1"/>
    <col min="13067" max="13067" width="12.28515625" style="18" bestFit="1" customWidth="1"/>
    <col min="13068" max="13068" width="13.85546875" style="18" customWidth="1"/>
    <col min="13069" max="13069" width="11.42578125" style="18"/>
    <col min="13070" max="13070" width="12.28515625" style="18" customWidth="1"/>
    <col min="13071" max="13071" width="15.85546875" style="18" customWidth="1"/>
    <col min="13072" max="13312" width="11.42578125" style="18"/>
    <col min="13313" max="13313" width="3" style="18" customWidth="1"/>
    <col min="13314" max="13314" width="15.42578125" style="18" customWidth="1"/>
    <col min="13315" max="13315" width="17.85546875" style="18" bestFit="1" customWidth="1"/>
    <col min="13316" max="13316" width="11.140625" style="18" customWidth="1"/>
    <col min="13317" max="13317" width="14" style="18" bestFit="1" customWidth="1"/>
    <col min="13318" max="13318" width="17.85546875" style="18" bestFit="1" customWidth="1"/>
    <col min="13319" max="13320" width="11.42578125" style="18"/>
    <col min="13321" max="13321" width="23.28515625" style="18" bestFit="1" customWidth="1"/>
    <col min="13322" max="13322" width="12.140625" style="18" customWidth="1"/>
    <col min="13323" max="13323" width="12.28515625" style="18" bestFit="1" customWidth="1"/>
    <col min="13324" max="13324" width="13.85546875" style="18" customWidth="1"/>
    <col min="13325" max="13325" width="11.42578125" style="18"/>
    <col min="13326" max="13326" width="12.28515625" style="18" customWidth="1"/>
    <col min="13327" max="13327" width="15.85546875" style="18" customWidth="1"/>
    <col min="13328" max="13568" width="11.42578125" style="18"/>
    <col min="13569" max="13569" width="3" style="18" customWidth="1"/>
    <col min="13570" max="13570" width="15.42578125" style="18" customWidth="1"/>
    <col min="13571" max="13571" width="17.85546875" style="18" bestFit="1" customWidth="1"/>
    <col min="13572" max="13572" width="11.140625" style="18" customWidth="1"/>
    <col min="13573" max="13573" width="14" style="18" bestFit="1" customWidth="1"/>
    <col min="13574" max="13574" width="17.85546875" style="18" bestFit="1" customWidth="1"/>
    <col min="13575" max="13576" width="11.42578125" style="18"/>
    <col min="13577" max="13577" width="23.28515625" style="18" bestFit="1" customWidth="1"/>
    <col min="13578" max="13578" width="12.140625" style="18" customWidth="1"/>
    <col min="13579" max="13579" width="12.28515625" style="18" bestFit="1" customWidth="1"/>
    <col min="13580" max="13580" width="13.85546875" style="18" customWidth="1"/>
    <col min="13581" max="13581" width="11.42578125" style="18"/>
    <col min="13582" max="13582" width="12.28515625" style="18" customWidth="1"/>
    <col min="13583" max="13583" width="15.85546875" style="18" customWidth="1"/>
    <col min="13584" max="13824" width="11.42578125" style="18"/>
    <col min="13825" max="13825" width="3" style="18" customWidth="1"/>
    <col min="13826" max="13826" width="15.42578125" style="18" customWidth="1"/>
    <col min="13827" max="13827" width="17.85546875" style="18" bestFit="1" customWidth="1"/>
    <col min="13828" max="13828" width="11.140625" style="18" customWidth="1"/>
    <col min="13829" max="13829" width="14" style="18" bestFit="1" customWidth="1"/>
    <col min="13830" max="13830" width="17.85546875" style="18" bestFit="1" customWidth="1"/>
    <col min="13831" max="13832" width="11.42578125" style="18"/>
    <col min="13833" max="13833" width="23.28515625" style="18" bestFit="1" customWidth="1"/>
    <col min="13834" max="13834" width="12.140625" style="18" customWidth="1"/>
    <col min="13835" max="13835" width="12.28515625" style="18" bestFit="1" customWidth="1"/>
    <col min="13836" max="13836" width="13.85546875" style="18" customWidth="1"/>
    <col min="13837" max="13837" width="11.42578125" style="18"/>
    <col min="13838" max="13838" width="12.28515625" style="18" customWidth="1"/>
    <col min="13839" max="13839" width="15.85546875" style="18" customWidth="1"/>
    <col min="13840" max="14080" width="11.42578125" style="18"/>
    <col min="14081" max="14081" width="3" style="18" customWidth="1"/>
    <col min="14082" max="14082" width="15.42578125" style="18" customWidth="1"/>
    <col min="14083" max="14083" width="17.85546875" style="18" bestFit="1" customWidth="1"/>
    <col min="14084" max="14084" width="11.140625" style="18" customWidth="1"/>
    <col min="14085" max="14085" width="14" style="18" bestFit="1" customWidth="1"/>
    <col min="14086" max="14086" width="17.85546875" style="18" bestFit="1" customWidth="1"/>
    <col min="14087" max="14088" width="11.42578125" style="18"/>
    <col min="14089" max="14089" width="23.28515625" style="18" bestFit="1" customWidth="1"/>
    <col min="14090" max="14090" width="12.140625" style="18" customWidth="1"/>
    <col min="14091" max="14091" width="12.28515625" style="18" bestFit="1" customWidth="1"/>
    <col min="14092" max="14092" width="13.85546875" style="18" customWidth="1"/>
    <col min="14093" max="14093" width="11.42578125" style="18"/>
    <col min="14094" max="14094" width="12.28515625" style="18" customWidth="1"/>
    <col min="14095" max="14095" width="15.85546875" style="18" customWidth="1"/>
    <col min="14096" max="14336" width="11.42578125" style="18"/>
    <col min="14337" max="14337" width="3" style="18" customWidth="1"/>
    <col min="14338" max="14338" width="15.42578125" style="18" customWidth="1"/>
    <col min="14339" max="14339" width="17.85546875" style="18" bestFit="1" customWidth="1"/>
    <col min="14340" max="14340" width="11.140625" style="18" customWidth="1"/>
    <col min="14341" max="14341" width="14" style="18" bestFit="1" customWidth="1"/>
    <col min="14342" max="14342" width="17.85546875" style="18" bestFit="1" customWidth="1"/>
    <col min="14343" max="14344" width="11.42578125" style="18"/>
    <col min="14345" max="14345" width="23.28515625" style="18" bestFit="1" customWidth="1"/>
    <col min="14346" max="14346" width="12.140625" style="18" customWidth="1"/>
    <col min="14347" max="14347" width="12.28515625" style="18" bestFit="1" customWidth="1"/>
    <col min="14348" max="14348" width="13.85546875" style="18" customWidth="1"/>
    <col min="14349" max="14349" width="11.42578125" style="18"/>
    <col min="14350" max="14350" width="12.28515625" style="18" customWidth="1"/>
    <col min="14351" max="14351" width="15.85546875" style="18" customWidth="1"/>
    <col min="14352" max="14592" width="11.42578125" style="18"/>
    <col min="14593" max="14593" width="3" style="18" customWidth="1"/>
    <col min="14594" max="14594" width="15.42578125" style="18" customWidth="1"/>
    <col min="14595" max="14595" width="17.85546875" style="18" bestFit="1" customWidth="1"/>
    <col min="14596" max="14596" width="11.140625" style="18" customWidth="1"/>
    <col min="14597" max="14597" width="14" style="18" bestFit="1" customWidth="1"/>
    <col min="14598" max="14598" width="17.85546875" style="18" bestFit="1" customWidth="1"/>
    <col min="14599" max="14600" width="11.42578125" style="18"/>
    <col min="14601" max="14601" width="23.28515625" style="18" bestFit="1" customWidth="1"/>
    <col min="14602" max="14602" width="12.140625" style="18" customWidth="1"/>
    <col min="14603" max="14603" width="12.28515625" style="18" bestFit="1" customWidth="1"/>
    <col min="14604" max="14604" width="13.85546875" style="18" customWidth="1"/>
    <col min="14605" max="14605" width="11.42578125" style="18"/>
    <col min="14606" max="14606" width="12.28515625" style="18" customWidth="1"/>
    <col min="14607" max="14607" width="15.85546875" style="18" customWidth="1"/>
    <col min="14608" max="14848" width="11.42578125" style="18"/>
    <col min="14849" max="14849" width="3" style="18" customWidth="1"/>
    <col min="14850" max="14850" width="15.42578125" style="18" customWidth="1"/>
    <col min="14851" max="14851" width="17.85546875" style="18" bestFit="1" customWidth="1"/>
    <col min="14852" max="14852" width="11.140625" style="18" customWidth="1"/>
    <col min="14853" max="14853" width="14" style="18" bestFit="1" customWidth="1"/>
    <col min="14854" max="14854" width="17.85546875" style="18" bestFit="1" customWidth="1"/>
    <col min="14855" max="14856" width="11.42578125" style="18"/>
    <col min="14857" max="14857" width="23.28515625" style="18" bestFit="1" customWidth="1"/>
    <col min="14858" max="14858" width="12.140625" style="18" customWidth="1"/>
    <col min="14859" max="14859" width="12.28515625" style="18" bestFit="1" customWidth="1"/>
    <col min="14860" max="14860" width="13.85546875" style="18" customWidth="1"/>
    <col min="14861" max="14861" width="11.42578125" style="18"/>
    <col min="14862" max="14862" width="12.28515625" style="18" customWidth="1"/>
    <col min="14863" max="14863" width="15.85546875" style="18" customWidth="1"/>
    <col min="14864" max="15104" width="11.42578125" style="18"/>
    <col min="15105" max="15105" width="3" style="18" customWidth="1"/>
    <col min="15106" max="15106" width="15.42578125" style="18" customWidth="1"/>
    <col min="15107" max="15107" width="17.85546875" style="18" bestFit="1" customWidth="1"/>
    <col min="15108" max="15108" width="11.140625" style="18" customWidth="1"/>
    <col min="15109" max="15109" width="14" style="18" bestFit="1" customWidth="1"/>
    <col min="15110" max="15110" width="17.85546875" style="18" bestFit="1" customWidth="1"/>
    <col min="15111" max="15112" width="11.42578125" style="18"/>
    <col min="15113" max="15113" width="23.28515625" style="18" bestFit="1" customWidth="1"/>
    <col min="15114" max="15114" width="12.140625" style="18" customWidth="1"/>
    <col min="15115" max="15115" width="12.28515625" style="18" bestFit="1" customWidth="1"/>
    <col min="15116" max="15116" width="13.85546875" style="18" customWidth="1"/>
    <col min="15117" max="15117" width="11.42578125" style="18"/>
    <col min="15118" max="15118" width="12.28515625" style="18" customWidth="1"/>
    <col min="15119" max="15119" width="15.85546875" style="18" customWidth="1"/>
    <col min="15120" max="15360" width="11.42578125" style="18"/>
    <col min="15361" max="15361" width="3" style="18" customWidth="1"/>
    <col min="15362" max="15362" width="15.42578125" style="18" customWidth="1"/>
    <col min="15363" max="15363" width="17.85546875" style="18" bestFit="1" customWidth="1"/>
    <col min="15364" max="15364" width="11.140625" style="18" customWidth="1"/>
    <col min="15365" max="15365" width="14" style="18" bestFit="1" customWidth="1"/>
    <col min="15366" max="15366" width="17.85546875" style="18" bestFit="1" customWidth="1"/>
    <col min="15367" max="15368" width="11.42578125" style="18"/>
    <col min="15369" max="15369" width="23.28515625" style="18" bestFit="1" customWidth="1"/>
    <col min="15370" max="15370" width="12.140625" style="18" customWidth="1"/>
    <col min="15371" max="15371" width="12.28515625" style="18" bestFit="1" customWidth="1"/>
    <col min="15372" max="15372" width="13.85546875" style="18" customWidth="1"/>
    <col min="15373" max="15373" width="11.42578125" style="18"/>
    <col min="15374" max="15374" width="12.28515625" style="18" customWidth="1"/>
    <col min="15375" max="15375" width="15.85546875" style="18" customWidth="1"/>
    <col min="15376" max="15616" width="11.42578125" style="18"/>
    <col min="15617" max="15617" width="3" style="18" customWidth="1"/>
    <col min="15618" max="15618" width="15.42578125" style="18" customWidth="1"/>
    <col min="15619" max="15619" width="17.85546875" style="18" bestFit="1" customWidth="1"/>
    <col min="15620" max="15620" width="11.140625" style="18" customWidth="1"/>
    <col min="15621" max="15621" width="14" style="18" bestFit="1" customWidth="1"/>
    <col min="15622" max="15622" width="17.85546875" style="18" bestFit="1" customWidth="1"/>
    <col min="15623" max="15624" width="11.42578125" style="18"/>
    <col min="15625" max="15625" width="23.28515625" style="18" bestFit="1" customWidth="1"/>
    <col min="15626" max="15626" width="12.140625" style="18" customWidth="1"/>
    <col min="15627" max="15627" width="12.28515625" style="18" bestFit="1" customWidth="1"/>
    <col min="15628" max="15628" width="13.85546875" style="18" customWidth="1"/>
    <col min="15629" max="15629" width="11.42578125" style="18"/>
    <col min="15630" max="15630" width="12.28515625" style="18" customWidth="1"/>
    <col min="15631" max="15631" width="15.85546875" style="18" customWidth="1"/>
    <col min="15632" max="15872" width="11.42578125" style="18"/>
    <col min="15873" max="15873" width="3" style="18" customWidth="1"/>
    <col min="15874" max="15874" width="15.42578125" style="18" customWidth="1"/>
    <col min="15875" max="15875" width="17.85546875" style="18" bestFit="1" customWidth="1"/>
    <col min="15876" max="15876" width="11.140625" style="18" customWidth="1"/>
    <col min="15877" max="15877" width="14" style="18" bestFit="1" customWidth="1"/>
    <col min="15878" max="15878" width="17.85546875" style="18" bestFit="1" customWidth="1"/>
    <col min="15879" max="15880" width="11.42578125" style="18"/>
    <col min="15881" max="15881" width="23.28515625" style="18" bestFit="1" customWidth="1"/>
    <col min="15882" max="15882" width="12.140625" style="18" customWidth="1"/>
    <col min="15883" max="15883" width="12.28515625" style="18" bestFit="1" customWidth="1"/>
    <col min="15884" max="15884" width="13.85546875" style="18" customWidth="1"/>
    <col min="15885" max="15885" width="11.42578125" style="18"/>
    <col min="15886" max="15886" width="12.28515625" style="18" customWidth="1"/>
    <col min="15887" max="15887" width="15.85546875" style="18" customWidth="1"/>
    <col min="15888" max="16128" width="11.42578125" style="18"/>
    <col min="16129" max="16129" width="3" style="18" customWidth="1"/>
    <col min="16130" max="16130" width="15.42578125" style="18" customWidth="1"/>
    <col min="16131" max="16131" width="17.85546875" style="18" bestFit="1" customWidth="1"/>
    <col min="16132" max="16132" width="11.140625" style="18" customWidth="1"/>
    <col min="16133" max="16133" width="14" style="18" bestFit="1" customWidth="1"/>
    <col min="16134" max="16134" width="17.85546875" style="18" bestFit="1" customWidth="1"/>
    <col min="16135" max="16136" width="11.42578125" style="18"/>
    <col min="16137" max="16137" width="23.28515625" style="18" bestFit="1" customWidth="1"/>
    <col min="16138" max="16138" width="12.140625" style="18" customWidth="1"/>
    <col min="16139" max="16139" width="12.28515625" style="18" bestFit="1" customWidth="1"/>
    <col min="16140" max="16140" width="13.85546875" style="18" customWidth="1"/>
    <col min="16141" max="16141" width="11.42578125" style="18"/>
    <col min="16142" max="16142" width="12.28515625" style="18" customWidth="1"/>
    <col min="16143" max="16143" width="15.85546875" style="18" customWidth="1"/>
    <col min="16144" max="16384" width="11.42578125" style="18"/>
  </cols>
  <sheetData>
    <row r="1" spans="2:15" s="14" customFormat="1" ht="16.5" x14ac:dyDescent="0.3">
      <c r="N1" s="15"/>
    </row>
    <row r="2" spans="2:15" s="14" customFormat="1" ht="66" customHeight="1" x14ac:dyDescent="0.3">
      <c r="C2" s="167" t="s">
        <v>82</v>
      </c>
      <c r="D2" s="167"/>
      <c r="E2" s="167"/>
      <c r="F2" s="167"/>
      <c r="G2" s="167"/>
      <c r="H2" s="167"/>
      <c r="I2" s="167"/>
      <c r="J2" s="167"/>
      <c r="K2" s="167"/>
      <c r="L2" s="167"/>
      <c r="M2" s="167"/>
      <c r="N2" s="167"/>
      <c r="O2" s="167"/>
    </row>
    <row r="3" spans="2:15" s="14" customFormat="1" ht="31.5" customHeight="1" x14ac:dyDescent="0.3">
      <c r="C3" s="165" t="s">
        <v>81</v>
      </c>
      <c r="D3" s="166"/>
      <c r="E3" s="166"/>
      <c r="F3" s="166"/>
      <c r="G3" s="166"/>
      <c r="H3" s="166"/>
      <c r="I3" s="166"/>
      <c r="J3" s="166"/>
      <c r="K3" s="166"/>
      <c r="L3" s="166"/>
      <c r="M3" s="166"/>
      <c r="N3" s="166"/>
      <c r="O3" s="166"/>
    </row>
    <row r="4" spans="2:15" s="14" customFormat="1" ht="34.5" customHeight="1" x14ac:dyDescent="0.3">
      <c r="B4" s="2"/>
      <c r="C4" s="179" t="s">
        <v>84</v>
      </c>
      <c r="D4" s="179"/>
      <c r="E4" s="179"/>
      <c r="F4" s="179"/>
      <c r="G4" s="179"/>
      <c r="H4" s="179"/>
      <c r="I4" s="179"/>
      <c r="J4" s="179"/>
      <c r="K4" s="179"/>
      <c r="L4" s="179"/>
      <c r="M4" s="179"/>
      <c r="N4" s="179"/>
      <c r="O4" s="179"/>
    </row>
    <row r="5" spans="2:15" s="14" customFormat="1" ht="14.25" customHeight="1" x14ac:dyDescent="0.3">
      <c r="B5" s="2"/>
      <c r="C5" s="174" t="s">
        <v>48</v>
      </c>
      <c r="D5" s="175"/>
      <c r="E5" s="175"/>
      <c r="F5" s="175"/>
      <c r="G5" s="175"/>
      <c r="H5" s="175"/>
      <c r="I5" s="175"/>
      <c r="J5" s="175"/>
      <c r="K5" s="175"/>
      <c r="L5" s="175"/>
      <c r="M5" s="175"/>
      <c r="N5" s="175"/>
      <c r="O5" s="175"/>
    </row>
    <row r="6" spans="2:15" s="14" customFormat="1" ht="14.25" customHeight="1" x14ac:dyDescent="0.3">
      <c r="B6" s="2"/>
      <c r="C6" s="2"/>
      <c r="D6" s="2"/>
      <c r="E6" s="2"/>
      <c r="F6" s="2"/>
      <c r="G6" s="2"/>
      <c r="H6" s="2"/>
      <c r="I6" s="2"/>
      <c r="J6" s="2"/>
      <c r="K6" s="2"/>
      <c r="L6" s="2"/>
      <c r="M6" s="2"/>
      <c r="N6" s="7"/>
      <c r="O6" s="2"/>
    </row>
    <row r="7" spans="2:15" s="14" customFormat="1" ht="14.25" customHeight="1" x14ac:dyDescent="0.3">
      <c r="B7" s="2"/>
      <c r="C7" s="2"/>
      <c r="D7" s="2"/>
      <c r="E7" s="2"/>
      <c r="F7" s="2"/>
      <c r="G7" s="2"/>
      <c r="H7" s="2"/>
      <c r="I7" s="2"/>
      <c r="J7" s="2"/>
      <c r="K7" s="2"/>
      <c r="L7" s="2"/>
      <c r="M7" s="2"/>
      <c r="N7" s="7"/>
      <c r="O7" s="2"/>
    </row>
    <row r="8" spans="2:15" s="14" customFormat="1" ht="14.25" customHeight="1" x14ac:dyDescent="0.3">
      <c r="B8" s="2"/>
      <c r="C8" s="2"/>
      <c r="D8" s="2"/>
      <c r="E8" s="2"/>
      <c r="F8" s="2"/>
      <c r="G8" s="2"/>
      <c r="H8" s="2"/>
      <c r="I8" s="2"/>
      <c r="J8" s="2"/>
      <c r="K8" s="2"/>
      <c r="L8" s="2"/>
      <c r="M8" s="2"/>
      <c r="N8" s="7"/>
      <c r="O8" s="2"/>
    </row>
    <row r="9" spans="2:15" s="14" customFormat="1" ht="14.25" customHeight="1" x14ac:dyDescent="0.3">
      <c r="B9" s="3" t="s">
        <v>8</v>
      </c>
      <c r="C9" s="3"/>
      <c r="D9" s="12"/>
      <c r="E9" s="177"/>
      <c r="F9" s="177"/>
      <c r="G9" s="177"/>
      <c r="H9" s="177"/>
      <c r="I9" s="177"/>
      <c r="J9" s="177"/>
      <c r="K9" s="177"/>
      <c r="L9" s="177"/>
      <c r="M9" s="177"/>
      <c r="N9" s="177"/>
      <c r="O9" s="177"/>
    </row>
    <row r="10" spans="2:15" s="14" customFormat="1" ht="16.5" x14ac:dyDescent="0.3">
      <c r="B10" s="176" t="s">
        <v>9</v>
      </c>
      <c r="C10" s="176"/>
      <c r="D10" s="12"/>
      <c r="E10" s="178"/>
      <c r="F10" s="178"/>
      <c r="G10" s="178"/>
      <c r="H10" s="178"/>
      <c r="I10" s="178"/>
      <c r="J10" s="178"/>
      <c r="K10" s="178"/>
      <c r="L10" s="178"/>
      <c r="M10" s="178"/>
      <c r="N10" s="178"/>
      <c r="O10" s="178"/>
    </row>
    <row r="11" spans="2:15" s="14" customFormat="1" ht="16.5" x14ac:dyDescent="0.3">
      <c r="B11" s="3"/>
      <c r="C11" s="3"/>
      <c r="D11" s="12"/>
      <c r="E11" s="4"/>
      <c r="F11" s="4"/>
      <c r="G11" s="4"/>
      <c r="H11" s="4"/>
      <c r="I11" s="4"/>
      <c r="J11" s="4"/>
      <c r="K11" s="4"/>
      <c r="L11" s="4"/>
      <c r="M11" s="4"/>
      <c r="N11" s="8"/>
    </row>
    <row r="12" spans="2:15" s="14" customFormat="1" ht="16.5" x14ac:dyDescent="0.3">
      <c r="B12" s="3"/>
      <c r="C12" s="3"/>
      <c r="D12" s="12"/>
      <c r="E12" s="4"/>
      <c r="F12" s="4"/>
      <c r="G12" s="4"/>
      <c r="H12" s="4"/>
      <c r="I12" s="4"/>
      <c r="J12" s="4"/>
      <c r="K12" s="4"/>
      <c r="L12" s="4"/>
      <c r="M12" s="4"/>
      <c r="N12" s="8"/>
    </row>
    <row r="13" spans="2:15" s="14" customFormat="1" ht="16.5" hidden="1" x14ac:dyDescent="0.3">
      <c r="B13" s="3" t="s">
        <v>10</v>
      </c>
      <c r="C13" s="3"/>
      <c r="D13" s="12"/>
      <c r="E13" s="177"/>
      <c r="F13" s="177"/>
      <c r="G13" s="177"/>
      <c r="H13" s="177"/>
      <c r="I13" s="177"/>
      <c r="J13" s="177"/>
      <c r="K13" s="177"/>
      <c r="L13" s="177"/>
      <c r="M13" s="177"/>
      <c r="N13" s="177"/>
      <c r="O13" s="177"/>
    </row>
    <row r="14" spans="2:15" s="14" customFormat="1" ht="16.5" hidden="1" x14ac:dyDescent="0.3">
      <c r="B14" s="176" t="s">
        <v>11</v>
      </c>
      <c r="C14" s="176"/>
      <c r="D14" s="12"/>
      <c r="E14" s="178"/>
      <c r="F14" s="178"/>
      <c r="G14" s="178"/>
      <c r="H14" s="178"/>
      <c r="I14" s="178"/>
      <c r="J14" s="178"/>
      <c r="K14" s="178"/>
      <c r="L14" s="178"/>
      <c r="M14" s="178"/>
      <c r="N14" s="178"/>
      <c r="O14" s="178"/>
    </row>
    <row r="15" spans="2:15" s="14" customFormat="1" ht="16.5" hidden="1" x14ac:dyDescent="0.3">
      <c r="B15" s="3" t="s">
        <v>12</v>
      </c>
      <c r="C15" s="3"/>
      <c r="D15" s="12"/>
      <c r="E15" s="178"/>
      <c r="F15" s="178"/>
      <c r="G15" s="178"/>
      <c r="H15" s="178"/>
      <c r="I15" s="178"/>
      <c r="J15" s="178"/>
      <c r="K15" s="178"/>
      <c r="L15" s="178"/>
      <c r="M15" s="178"/>
      <c r="N15" s="178"/>
      <c r="O15" s="178"/>
    </row>
    <row r="16" spans="2:15" s="14" customFormat="1" ht="16.5" x14ac:dyDescent="0.3">
      <c r="B16" s="5"/>
      <c r="C16" s="5"/>
      <c r="D16" s="5"/>
      <c r="E16" s="16"/>
      <c r="F16" s="16"/>
      <c r="G16" s="16"/>
      <c r="H16" s="16"/>
      <c r="I16" s="16"/>
      <c r="J16" s="16"/>
      <c r="K16" s="16"/>
      <c r="L16" s="16"/>
      <c r="M16" s="16"/>
      <c r="N16" s="17"/>
    </row>
    <row r="17" spans="1:16" s="14" customFormat="1" ht="16.5" x14ac:dyDescent="0.3">
      <c r="B17" s="16"/>
      <c r="C17" s="16"/>
      <c r="D17" s="16"/>
      <c r="E17" s="16"/>
      <c r="F17" s="16"/>
      <c r="G17" s="16"/>
      <c r="H17" s="16"/>
      <c r="I17" s="16"/>
      <c r="J17" s="16"/>
      <c r="K17" s="16"/>
      <c r="L17" s="16"/>
      <c r="M17" s="16"/>
      <c r="N17" s="17"/>
    </row>
    <row r="18" spans="1:16" ht="15" x14ac:dyDescent="0.25">
      <c r="B18" s="19"/>
      <c r="O18" s="20"/>
    </row>
    <row r="19" spans="1:16" ht="44.25" customHeight="1" x14ac:dyDescent="0.25">
      <c r="B19" s="150" t="s">
        <v>7</v>
      </c>
      <c r="C19" s="151"/>
      <c r="D19" s="151"/>
      <c r="E19" s="151"/>
      <c r="F19" s="151"/>
      <c r="G19" s="151"/>
      <c r="H19" s="151"/>
      <c r="I19" s="151"/>
      <c r="J19" s="151"/>
      <c r="K19" s="151"/>
      <c r="L19" s="151"/>
      <c r="M19" s="151"/>
      <c r="N19" s="151"/>
      <c r="O19" s="151"/>
    </row>
    <row r="20" spans="1:16" x14ac:dyDescent="0.25">
      <c r="A20" s="37"/>
      <c r="B20" s="37"/>
      <c r="C20" s="37"/>
      <c r="D20" s="37"/>
      <c r="E20" s="37"/>
      <c r="F20" s="37"/>
      <c r="G20" s="37"/>
      <c r="H20" s="37"/>
      <c r="I20" s="37"/>
      <c r="J20" s="37"/>
      <c r="K20" s="37"/>
      <c r="L20" s="37"/>
      <c r="M20" s="37"/>
      <c r="N20" s="37"/>
      <c r="O20" s="37"/>
      <c r="P20" s="37"/>
    </row>
    <row r="21" spans="1:16" ht="39" customHeight="1" x14ac:dyDescent="0.25">
      <c r="A21" s="37"/>
      <c r="B21" s="38"/>
      <c r="C21" s="168" t="s">
        <v>16</v>
      </c>
      <c r="D21" s="169"/>
      <c r="E21" s="169"/>
      <c r="F21" s="170" t="s">
        <v>58</v>
      </c>
      <c r="G21" s="171"/>
      <c r="H21" s="172"/>
      <c r="I21" s="168" t="s">
        <v>3</v>
      </c>
      <c r="J21" s="169"/>
      <c r="K21" s="173"/>
      <c r="L21" s="169" t="s">
        <v>14</v>
      </c>
      <c r="M21" s="169"/>
      <c r="N21" s="173"/>
      <c r="O21" s="37"/>
      <c r="P21" s="37"/>
    </row>
    <row r="22" spans="1:16" s="21" customFormat="1" ht="38.25" x14ac:dyDescent="0.25">
      <c r="A22" s="92" t="s">
        <v>15</v>
      </c>
      <c r="B22" s="60" t="s">
        <v>13</v>
      </c>
      <c r="C22" s="65" t="s">
        <v>0</v>
      </c>
      <c r="D22" s="61" t="s">
        <v>1</v>
      </c>
      <c r="E22" s="61" t="s">
        <v>52</v>
      </c>
      <c r="F22" s="68" t="s">
        <v>2</v>
      </c>
      <c r="G22" s="62" t="s">
        <v>1</v>
      </c>
      <c r="H22" s="69" t="s">
        <v>52</v>
      </c>
      <c r="I22" s="72" t="s">
        <v>3</v>
      </c>
      <c r="J22" s="63" t="s">
        <v>1</v>
      </c>
      <c r="K22" s="69" t="s">
        <v>52</v>
      </c>
      <c r="L22" s="63" t="s">
        <v>4</v>
      </c>
      <c r="M22" s="63" t="s">
        <v>1</v>
      </c>
      <c r="N22" s="69" t="s">
        <v>52</v>
      </c>
      <c r="O22" s="64" t="s">
        <v>5</v>
      </c>
      <c r="P22" s="40"/>
    </row>
    <row r="23" spans="1:16" s="21" customFormat="1" x14ac:dyDescent="0.25">
      <c r="A23" s="93">
        <v>1</v>
      </c>
      <c r="B23" s="108"/>
      <c r="C23" s="109"/>
      <c r="D23" s="53">
        <f>1+E57</f>
        <v>1.04</v>
      </c>
      <c r="E23" s="54">
        <f>C23/D23</f>
        <v>0</v>
      </c>
      <c r="F23" s="112"/>
      <c r="G23" s="55">
        <f>D23</f>
        <v>1.04</v>
      </c>
      <c r="H23" s="70">
        <f>F23/G23</f>
        <v>0</v>
      </c>
      <c r="I23" s="114"/>
      <c r="J23" s="55">
        <f>D23</f>
        <v>1.04</v>
      </c>
      <c r="K23" s="66">
        <f t="shared" ref="K23:K52" si="0">I23/J23</f>
        <v>0</v>
      </c>
      <c r="L23" s="116"/>
      <c r="M23" s="56">
        <f>D23</f>
        <v>1.04</v>
      </c>
      <c r="N23" s="66">
        <f>L23/M23</f>
        <v>0</v>
      </c>
      <c r="O23" s="57">
        <f>-C23-F23+I23+L23</f>
        <v>0</v>
      </c>
      <c r="P23" s="39"/>
    </row>
    <row r="24" spans="1:16" s="21" customFormat="1" x14ac:dyDescent="0.25">
      <c r="A24" s="94">
        <v>2</v>
      </c>
      <c r="B24" s="41">
        <f>B23+1</f>
        <v>1</v>
      </c>
      <c r="C24" s="110"/>
      <c r="D24" s="42">
        <f>$D$23*D23</f>
        <v>1.0816000000000001</v>
      </c>
      <c r="E24" s="42">
        <f>C24/D24</f>
        <v>0</v>
      </c>
      <c r="F24" s="113"/>
      <c r="G24" s="43">
        <f>$G$23*G23</f>
        <v>1.0816000000000001</v>
      </c>
      <c r="H24" s="71">
        <f t="shared" ref="H24:H52" si="1">F24/G24</f>
        <v>0</v>
      </c>
      <c r="I24" s="115"/>
      <c r="J24" s="44">
        <f>$J$23*J23</f>
        <v>1.0816000000000001</v>
      </c>
      <c r="K24" s="67">
        <f t="shared" si="0"/>
        <v>0</v>
      </c>
      <c r="L24" s="117"/>
      <c r="M24" s="44">
        <f>$M$23*M23</f>
        <v>1.0816000000000001</v>
      </c>
      <c r="N24" s="67">
        <f t="shared" ref="N24:N52" si="2">L24/M24</f>
        <v>0</v>
      </c>
      <c r="O24" s="58">
        <f t="shared" ref="O24:O52" si="3">-C24-F24+I24+L24</f>
        <v>0</v>
      </c>
      <c r="P24" s="39"/>
    </row>
    <row r="25" spans="1:16" s="21" customFormat="1" x14ac:dyDescent="0.25">
      <c r="A25" s="94">
        <v>3</v>
      </c>
      <c r="B25" s="41">
        <f t="shared" ref="B25:B52" si="4">B24+1</f>
        <v>2</v>
      </c>
      <c r="C25" s="110"/>
      <c r="D25" s="42">
        <f t="shared" ref="D25:D52" si="5">$D$23*D24</f>
        <v>1.1248640000000001</v>
      </c>
      <c r="E25" s="42">
        <f>C25/D25</f>
        <v>0</v>
      </c>
      <c r="F25" s="113"/>
      <c r="G25" s="43">
        <f t="shared" ref="G25:G52" si="6">$G$23*G24</f>
        <v>1.1248640000000001</v>
      </c>
      <c r="H25" s="71">
        <f t="shared" si="1"/>
        <v>0</v>
      </c>
      <c r="I25" s="115"/>
      <c r="J25" s="44">
        <f t="shared" ref="J25:J52" si="7">$J$23*J24</f>
        <v>1.1248640000000001</v>
      </c>
      <c r="K25" s="67">
        <f t="shared" si="0"/>
        <v>0</v>
      </c>
      <c r="L25" s="117"/>
      <c r="M25" s="44">
        <f t="shared" ref="M25:M52" si="8">$M$23*M24</f>
        <v>1.1248640000000001</v>
      </c>
      <c r="N25" s="67">
        <f t="shared" si="2"/>
        <v>0</v>
      </c>
      <c r="O25" s="58">
        <f t="shared" si="3"/>
        <v>0</v>
      </c>
      <c r="P25" s="39"/>
    </row>
    <row r="26" spans="1:16" s="21" customFormat="1" x14ac:dyDescent="0.25">
      <c r="A26" s="94">
        <v>4</v>
      </c>
      <c r="B26" s="41">
        <f t="shared" si="4"/>
        <v>3</v>
      </c>
      <c r="C26" s="110"/>
      <c r="D26" s="42">
        <f t="shared" si="5"/>
        <v>1.1698585600000002</v>
      </c>
      <c r="E26" s="42">
        <f>C26/D26</f>
        <v>0</v>
      </c>
      <c r="F26" s="113"/>
      <c r="G26" s="43">
        <f t="shared" si="6"/>
        <v>1.1698585600000002</v>
      </c>
      <c r="H26" s="71">
        <f t="shared" si="1"/>
        <v>0</v>
      </c>
      <c r="I26" s="115"/>
      <c r="J26" s="44">
        <f t="shared" si="7"/>
        <v>1.1698585600000002</v>
      </c>
      <c r="K26" s="67">
        <f t="shared" si="0"/>
        <v>0</v>
      </c>
      <c r="L26" s="117"/>
      <c r="M26" s="44">
        <f t="shared" si="8"/>
        <v>1.1698585600000002</v>
      </c>
      <c r="N26" s="67">
        <f t="shared" si="2"/>
        <v>0</v>
      </c>
      <c r="O26" s="58">
        <f t="shared" si="3"/>
        <v>0</v>
      </c>
      <c r="P26" s="39"/>
    </row>
    <row r="27" spans="1:16" s="21" customFormat="1" x14ac:dyDescent="0.25">
      <c r="A27" s="94">
        <v>5</v>
      </c>
      <c r="B27" s="41">
        <f t="shared" si="4"/>
        <v>4</v>
      </c>
      <c r="C27" s="110"/>
      <c r="D27" s="42">
        <f t="shared" si="5"/>
        <v>1.2166529024000003</v>
      </c>
      <c r="E27" s="42">
        <f>C27/D27</f>
        <v>0</v>
      </c>
      <c r="F27" s="113"/>
      <c r="G27" s="43">
        <f t="shared" si="6"/>
        <v>1.2166529024000003</v>
      </c>
      <c r="H27" s="71">
        <f t="shared" si="1"/>
        <v>0</v>
      </c>
      <c r="I27" s="115"/>
      <c r="J27" s="44">
        <f t="shared" si="7"/>
        <v>1.2166529024000003</v>
      </c>
      <c r="K27" s="67">
        <f t="shared" si="0"/>
        <v>0</v>
      </c>
      <c r="L27" s="117"/>
      <c r="M27" s="44">
        <f t="shared" si="8"/>
        <v>1.2166529024000003</v>
      </c>
      <c r="N27" s="67">
        <f t="shared" si="2"/>
        <v>0</v>
      </c>
      <c r="O27" s="58">
        <f t="shared" si="3"/>
        <v>0</v>
      </c>
      <c r="P27" s="39"/>
    </row>
    <row r="28" spans="1:16" s="21" customFormat="1" x14ac:dyDescent="0.25">
      <c r="A28" s="94">
        <v>6</v>
      </c>
      <c r="B28" s="41">
        <f t="shared" si="4"/>
        <v>5</v>
      </c>
      <c r="C28" s="110"/>
      <c r="D28" s="42">
        <f t="shared" si="5"/>
        <v>1.2653190184960004</v>
      </c>
      <c r="E28" s="42">
        <f t="shared" ref="E28:E52" si="9">C28/D28</f>
        <v>0</v>
      </c>
      <c r="F28" s="113"/>
      <c r="G28" s="43">
        <f t="shared" si="6"/>
        <v>1.2653190184960004</v>
      </c>
      <c r="H28" s="71">
        <f t="shared" si="1"/>
        <v>0</v>
      </c>
      <c r="I28" s="115"/>
      <c r="J28" s="44">
        <f t="shared" si="7"/>
        <v>1.2653190184960004</v>
      </c>
      <c r="K28" s="67">
        <f t="shared" si="0"/>
        <v>0</v>
      </c>
      <c r="L28" s="117"/>
      <c r="M28" s="44">
        <f t="shared" si="8"/>
        <v>1.2653190184960004</v>
      </c>
      <c r="N28" s="67">
        <f t="shared" si="2"/>
        <v>0</v>
      </c>
      <c r="O28" s="58">
        <f t="shared" si="3"/>
        <v>0</v>
      </c>
      <c r="P28" s="39"/>
    </row>
    <row r="29" spans="1:16" s="21" customFormat="1" x14ac:dyDescent="0.25">
      <c r="A29" s="94">
        <v>7</v>
      </c>
      <c r="B29" s="41">
        <f t="shared" si="4"/>
        <v>6</v>
      </c>
      <c r="C29" s="110"/>
      <c r="D29" s="42">
        <f t="shared" si="5"/>
        <v>1.3159317792358405</v>
      </c>
      <c r="E29" s="42">
        <f t="shared" si="9"/>
        <v>0</v>
      </c>
      <c r="F29" s="113"/>
      <c r="G29" s="43">
        <f t="shared" si="6"/>
        <v>1.3159317792358405</v>
      </c>
      <c r="H29" s="71">
        <f t="shared" si="1"/>
        <v>0</v>
      </c>
      <c r="I29" s="115"/>
      <c r="J29" s="44">
        <f t="shared" si="7"/>
        <v>1.3159317792358405</v>
      </c>
      <c r="K29" s="67">
        <f t="shared" si="0"/>
        <v>0</v>
      </c>
      <c r="L29" s="117"/>
      <c r="M29" s="44">
        <f t="shared" si="8"/>
        <v>1.3159317792358405</v>
      </c>
      <c r="N29" s="67">
        <f t="shared" si="2"/>
        <v>0</v>
      </c>
      <c r="O29" s="58">
        <f t="shared" si="3"/>
        <v>0</v>
      </c>
      <c r="P29" s="39"/>
    </row>
    <row r="30" spans="1:16" s="21" customFormat="1" x14ac:dyDescent="0.25">
      <c r="A30" s="94">
        <v>8</v>
      </c>
      <c r="B30" s="41">
        <f t="shared" si="4"/>
        <v>7</v>
      </c>
      <c r="C30" s="110"/>
      <c r="D30" s="42">
        <f t="shared" si="5"/>
        <v>1.3685690504052741</v>
      </c>
      <c r="E30" s="42">
        <f t="shared" si="9"/>
        <v>0</v>
      </c>
      <c r="F30" s="113"/>
      <c r="G30" s="43">
        <f t="shared" si="6"/>
        <v>1.3685690504052741</v>
      </c>
      <c r="H30" s="71">
        <f t="shared" si="1"/>
        <v>0</v>
      </c>
      <c r="I30" s="115"/>
      <c r="J30" s="44">
        <f t="shared" si="7"/>
        <v>1.3685690504052741</v>
      </c>
      <c r="K30" s="67">
        <f t="shared" si="0"/>
        <v>0</v>
      </c>
      <c r="L30" s="117"/>
      <c r="M30" s="44">
        <f t="shared" si="8"/>
        <v>1.3685690504052741</v>
      </c>
      <c r="N30" s="67">
        <f t="shared" si="2"/>
        <v>0</v>
      </c>
      <c r="O30" s="58">
        <f t="shared" si="3"/>
        <v>0</v>
      </c>
      <c r="P30" s="39"/>
    </row>
    <row r="31" spans="1:16" s="21" customFormat="1" x14ac:dyDescent="0.25">
      <c r="A31" s="94">
        <v>9</v>
      </c>
      <c r="B31" s="41">
        <f t="shared" si="4"/>
        <v>8</v>
      </c>
      <c r="C31" s="110"/>
      <c r="D31" s="42">
        <f t="shared" si="5"/>
        <v>1.4233118124214852</v>
      </c>
      <c r="E31" s="42">
        <f t="shared" si="9"/>
        <v>0</v>
      </c>
      <c r="F31" s="113"/>
      <c r="G31" s="43">
        <f t="shared" si="6"/>
        <v>1.4233118124214852</v>
      </c>
      <c r="H31" s="71">
        <f t="shared" si="1"/>
        <v>0</v>
      </c>
      <c r="I31" s="115"/>
      <c r="J31" s="44">
        <f t="shared" si="7"/>
        <v>1.4233118124214852</v>
      </c>
      <c r="K31" s="67">
        <f t="shared" si="0"/>
        <v>0</v>
      </c>
      <c r="L31" s="117"/>
      <c r="M31" s="44">
        <f t="shared" si="8"/>
        <v>1.4233118124214852</v>
      </c>
      <c r="N31" s="67">
        <f t="shared" si="2"/>
        <v>0</v>
      </c>
      <c r="O31" s="58">
        <f t="shared" si="3"/>
        <v>0</v>
      </c>
      <c r="P31" s="39"/>
    </row>
    <row r="32" spans="1:16" s="21" customFormat="1" x14ac:dyDescent="0.25">
      <c r="A32" s="94">
        <v>10</v>
      </c>
      <c r="B32" s="41">
        <f t="shared" si="4"/>
        <v>9</v>
      </c>
      <c r="C32" s="110"/>
      <c r="D32" s="42">
        <f t="shared" si="5"/>
        <v>1.4802442849183446</v>
      </c>
      <c r="E32" s="42">
        <f t="shared" si="9"/>
        <v>0</v>
      </c>
      <c r="F32" s="113"/>
      <c r="G32" s="43">
        <f t="shared" si="6"/>
        <v>1.4802442849183446</v>
      </c>
      <c r="H32" s="71">
        <f t="shared" si="1"/>
        <v>0</v>
      </c>
      <c r="I32" s="115"/>
      <c r="J32" s="44">
        <f t="shared" si="7"/>
        <v>1.4802442849183446</v>
      </c>
      <c r="K32" s="67">
        <f t="shared" si="0"/>
        <v>0</v>
      </c>
      <c r="L32" s="117"/>
      <c r="M32" s="44">
        <f t="shared" si="8"/>
        <v>1.4802442849183446</v>
      </c>
      <c r="N32" s="67">
        <f t="shared" si="2"/>
        <v>0</v>
      </c>
      <c r="O32" s="58">
        <f t="shared" si="3"/>
        <v>0</v>
      </c>
      <c r="P32" s="39"/>
    </row>
    <row r="33" spans="1:16" s="21" customFormat="1" x14ac:dyDescent="0.25">
      <c r="A33" s="94">
        <v>11</v>
      </c>
      <c r="B33" s="41">
        <f t="shared" si="4"/>
        <v>10</v>
      </c>
      <c r="C33" s="110"/>
      <c r="D33" s="42">
        <f t="shared" si="5"/>
        <v>1.5394540563150785</v>
      </c>
      <c r="E33" s="42">
        <f t="shared" si="9"/>
        <v>0</v>
      </c>
      <c r="F33" s="113"/>
      <c r="G33" s="43">
        <f t="shared" si="6"/>
        <v>1.5394540563150785</v>
      </c>
      <c r="H33" s="71">
        <f t="shared" si="1"/>
        <v>0</v>
      </c>
      <c r="I33" s="115"/>
      <c r="J33" s="44">
        <f t="shared" si="7"/>
        <v>1.5394540563150785</v>
      </c>
      <c r="K33" s="67">
        <f t="shared" si="0"/>
        <v>0</v>
      </c>
      <c r="L33" s="117"/>
      <c r="M33" s="44">
        <f t="shared" si="8"/>
        <v>1.5394540563150785</v>
      </c>
      <c r="N33" s="67">
        <f t="shared" si="2"/>
        <v>0</v>
      </c>
      <c r="O33" s="58">
        <f t="shared" si="3"/>
        <v>0</v>
      </c>
      <c r="P33" s="39"/>
    </row>
    <row r="34" spans="1:16" s="21" customFormat="1" x14ac:dyDescent="0.25">
      <c r="A34" s="94">
        <v>12</v>
      </c>
      <c r="B34" s="41">
        <f t="shared" si="4"/>
        <v>11</v>
      </c>
      <c r="C34" s="110"/>
      <c r="D34" s="42">
        <f t="shared" si="5"/>
        <v>1.6010322185676817</v>
      </c>
      <c r="E34" s="42">
        <f t="shared" si="9"/>
        <v>0</v>
      </c>
      <c r="F34" s="113"/>
      <c r="G34" s="43">
        <f t="shared" si="6"/>
        <v>1.6010322185676817</v>
      </c>
      <c r="H34" s="71">
        <f t="shared" si="1"/>
        <v>0</v>
      </c>
      <c r="I34" s="115"/>
      <c r="J34" s="44">
        <f t="shared" si="7"/>
        <v>1.6010322185676817</v>
      </c>
      <c r="K34" s="67">
        <f t="shared" si="0"/>
        <v>0</v>
      </c>
      <c r="L34" s="117"/>
      <c r="M34" s="44">
        <f t="shared" si="8"/>
        <v>1.6010322185676817</v>
      </c>
      <c r="N34" s="67">
        <f t="shared" si="2"/>
        <v>0</v>
      </c>
      <c r="O34" s="58">
        <f t="shared" si="3"/>
        <v>0</v>
      </c>
      <c r="P34" s="39"/>
    </row>
    <row r="35" spans="1:16" s="21" customFormat="1" x14ac:dyDescent="0.25">
      <c r="A35" s="94">
        <v>13</v>
      </c>
      <c r="B35" s="41">
        <f t="shared" si="4"/>
        <v>12</v>
      </c>
      <c r="C35" s="110"/>
      <c r="D35" s="42">
        <f t="shared" si="5"/>
        <v>1.6650735073103891</v>
      </c>
      <c r="E35" s="42">
        <f t="shared" si="9"/>
        <v>0</v>
      </c>
      <c r="F35" s="113"/>
      <c r="G35" s="43">
        <f t="shared" si="6"/>
        <v>1.6650735073103891</v>
      </c>
      <c r="H35" s="71">
        <f t="shared" si="1"/>
        <v>0</v>
      </c>
      <c r="I35" s="115"/>
      <c r="J35" s="44">
        <f t="shared" si="7"/>
        <v>1.6650735073103891</v>
      </c>
      <c r="K35" s="67">
        <f t="shared" si="0"/>
        <v>0</v>
      </c>
      <c r="L35" s="117"/>
      <c r="M35" s="44">
        <f t="shared" si="8"/>
        <v>1.6650735073103891</v>
      </c>
      <c r="N35" s="67">
        <f t="shared" si="2"/>
        <v>0</v>
      </c>
      <c r="O35" s="58">
        <f t="shared" si="3"/>
        <v>0</v>
      </c>
      <c r="P35" s="39"/>
    </row>
    <row r="36" spans="1:16" s="21" customFormat="1" x14ac:dyDescent="0.25">
      <c r="A36" s="94">
        <v>14</v>
      </c>
      <c r="B36" s="41">
        <f t="shared" si="4"/>
        <v>13</v>
      </c>
      <c r="C36" s="110"/>
      <c r="D36" s="42">
        <f t="shared" si="5"/>
        <v>1.7316764476028046</v>
      </c>
      <c r="E36" s="42">
        <f t="shared" si="9"/>
        <v>0</v>
      </c>
      <c r="F36" s="113"/>
      <c r="G36" s="43">
        <f t="shared" si="6"/>
        <v>1.7316764476028046</v>
      </c>
      <c r="H36" s="71">
        <f t="shared" si="1"/>
        <v>0</v>
      </c>
      <c r="I36" s="115"/>
      <c r="J36" s="44">
        <f t="shared" si="7"/>
        <v>1.7316764476028046</v>
      </c>
      <c r="K36" s="67">
        <f t="shared" si="0"/>
        <v>0</v>
      </c>
      <c r="L36" s="117"/>
      <c r="M36" s="44">
        <f t="shared" si="8"/>
        <v>1.7316764476028046</v>
      </c>
      <c r="N36" s="67">
        <f t="shared" si="2"/>
        <v>0</v>
      </c>
      <c r="O36" s="58">
        <f t="shared" si="3"/>
        <v>0</v>
      </c>
      <c r="P36" s="39"/>
    </row>
    <row r="37" spans="1:16" s="21" customFormat="1" x14ac:dyDescent="0.25">
      <c r="A37" s="94">
        <v>15</v>
      </c>
      <c r="B37" s="41">
        <f t="shared" si="4"/>
        <v>14</v>
      </c>
      <c r="C37" s="110"/>
      <c r="D37" s="42">
        <f t="shared" si="5"/>
        <v>1.8009435055069167</v>
      </c>
      <c r="E37" s="42">
        <f t="shared" si="9"/>
        <v>0</v>
      </c>
      <c r="F37" s="113"/>
      <c r="G37" s="43">
        <f t="shared" si="6"/>
        <v>1.8009435055069167</v>
      </c>
      <c r="H37" s="71">
        <f t="shared" si="1"/>
        <v>0</v>
      </c>
      <c r="I37" s="115"/>
      <c r="J37" s="44">
        <f t="shared" si="7"/>
        <v>1.8009435055069167</v>
      </c>
      <c r="K37" s="67">
        <f t="shared" si="0"/>
        <v>0</v>
      </c>
      <c r="L37" s="117"/>
      <c r="M37" s="44">
        <f t="shared" si="8"/>
        <v>1.8009435055069167</v>
      </c>
      <c r="N37" s="67">
        <f t="shared" si="2"/>
        <v>0</v>
      </c>
      <c r="O37" s="58">
        <f t="shared" si="3"/>
        <v>0</v>
      </c>
      <c r="P37" s="39"/>
    </row>
    <row r="38" spans="1:16" s="21" customFormat="1" x14ac:dyDescent="0.25">
      <c r="A38" s="94">
        <v>16</v>
      </c>
      <c r="B38" s="41">
        <f t="shared" si="4"/>
        <v>15</v>
      </c>
      <c r="C38" s="110"/>
      <c r="D38" s="42">
        <f t="shared" si="5"/>
        <v>1.8729812457271935</v>
      </c>
      <c r="E38" s="42">
        <f t="shared" si="9"/>
        <v>0</v>
      </c>
      <c r="F38" s="113"/>
      <c r="G38" s="43">
        <f t="shared" si="6"/>
        <v>1.8729812457271935</v>
      </c>
      <c r="H38" s="71">
        <f t="shared" si="1"/>
        <v>0</v>
      </c>
      <c r="I38" s="115"/>
      <c r="J38" s="44">
        <f t="shared" si="7"/>
        <v>1.8729812457271935</v>
      </c>
      <c r="K38" s="67">
        <f t="shared" si="0"/>
        <v>0</v>
      </c>
      <c r="L38" s="117"/>
      <c r="M38" s="44">
        <f t="shared" si="8"/>
        <v>1.8729812457271935</v>
      </c>
      <c r="N38" s="67">
        <f t="shared" si="2"/>
        <v>0</v>
      </c>
      <c r="O38" s="58">
        <f t="shared" si="3"/>
        <v>0</v>
      </c>
      <c r="P38" s="39"/>
    </row>
    <row r="39" spans="1:16" s="21" customFormat="1" x14ac:dyDescent="0.25">
      <c r="A39" s="94">
        <v>17</v>
      </c>
      <c r="B39" s="41">
        <f t="shared" si="4"/>
        <v>16</v>
      </c>
      <c r="C39" s="110"/>
      <c r="D39" s="42">
        <f t="shared" si="5"/>
        <v>1.9479004955562813</v>
      </c>
      <c r="E39" s="42">
        <f t="shared" si="9"/>
        <v>0</v>
      </c>
      <c r="F39" s="113"/>
      <c r="G39" s="43">
        <f t="shared" si="6"/>
        <v>1.9479004955562813</v>
      </c>
      <c r="H39" s="71">
        <f t="shared" si="1"/>
        <v>0</v>
      </c>
      <c r="I39" s="115"/>
      <c r="J39" s="44">
        <f t="shared" si="7"/>
        <v>1.9479004955562813</v>
      </c>
      <c r="K39" s="67">
        <f t="shared" si="0"/>
        <v>0</v>
      </c>
      <c r="L39" s="117"/>
      <c r="M39" s="44">
        <f t="shared" si="8"/>
        <v>1.9479004955562813</v>
      </c>
      <c r="N39" s="67">
        <f t="shared" si="2"/>
        <v>0</v>
      </c>
      <c r="O39" s="58">
        <f t="shared" si="3"/>
        <v>0</v>
      </c>
      <c r="P39" s="39"/>
    </row>
    <row r="40" spans="1:16" s="21" customFormat="1" x14ac:dyDescent="0.25">
      <c r="A40" s="94">
        <v>18</v>
      </c>
      <c r="B40" s="41">
        <f t="shared" si="4"/>
        <v>17</v>
      </c>
      <c r="C40" s="110"/>
      <c r="D40" s="42">
        <f t="shared" si="5"/>
        <v>2.0258165153785326</v>
      </c>
      <c r="E40" s="42">
        <f t="shared" si="9"/>
        <v>0</v>
      </c>
      <c r="F40" s="113"/>
      <c r="G40" s="43">
        <f t="shared" si="6"/>
        <v>2.0258165153785326</v>
      </c>
      <c r="H40" s="71">
        <f t="shared" si="1"/>
        <v>0</v>
      </c>
      <c r="I40" s="115"/>
      <c r="J40" s="44">
        <f t="shared" si="7"/>
        <v>2.0258165153785326</v>
      </c>
      <c r="K40" s="67">
        <f t="shared" si="0"/>
        <v>0</v>
      </c>
      <c r="L40" s="117"/>
      <c r="M40" s="44">
        <f t="shared" si="8"/>
        <v>2.0258165153785326</v>
      </c>
      <c r="N40" s="67">
        <f t="shared" si="2"/>
        <v>0</v>
      </c>
      <c r="O40" s="58">
        <f t="shared" si="3"/>
        <v>0</v>
      </c>
      <c r="P40" s="39"/>
    </row>
    <row r="41" spans="1:16" s="21" customFormat="1" x14ac:dyDescent="0.25">
      <c r="A41" s="94">
        <v>19</v>
      </c>
      <c r="B41" s="41">
        <f t="shared" si="4"/>
        <v>18</v>
      </c>
      <c r="C41" s="110"/>
      <c r="D41" s="42">
        <f t="shared" si="5"/>
        <v>2.1068491759936738</v>
      </c>
      <c r="E41" s="42">
        <f t="shared" si="9"/>
        <v>0</v>
      </c>
      <c r="F41" s="113"/>
      <c r="G41" s="43">
        <f t="shared" si="6"/>
        <v>2.1068491759936738</v>
      </c>
      <c r="H41" s="71">
        <f t="shared" si="1"/>
        <v>0</v>
      </c>
      <c r="I41" s="115"/>
      <c r="J41" s="44">
        <f t="shared" si="7"/>
        <v>2.1068491759936738</v>
      </c>
      <c r="K41" s="67">
        <f t="shared" si="0"/>
        <v>0</v>
      </c>
      <c r="L41" s="117"/>
      <c r="M41" s="44">
        <f t="shared" si="8"/>
        <v>2.1068491759936738</v>
      </c>
      <c r="N41" s="67">
        <f t="shared" si="2"/>
        <v>0</v>
      </c>
      <c r="O41" s="58">
        <f t="shared" si="3"/>
        <v>0</v>
      </c>
      <c r="P41" s="39"/>
    </row>
    <row r="42" spans="1:16" s="21" customFormat="1" x14ac:dyDescent="0.25">
      <c r="A42" s="94">
        <v>20</v>
      </c>
      <c r="B42" s="41">
        <f t="shared" si="4"/>
        <v>19</v>
      </c>
      <c r="C42" s="110"/>
      <c r="D42" s="42">
        <f t="shared" si="5"/>
        <v>2.1911231430334208</v>
      </c>
      <c r="E42" s="42">
        <f t="shared" si="9"/>
        <v>0</v>
      </c>
      <c r="F42" s="113"/>
      <c r="G42" s="43">
        <f t="shared" si="6"/>
        <v>2.1911231430334208</v>
      </c>
      <c r="H42" s="71">
        <f t="shared" si="1"/>
        <v>0</v>
      </c>
      <c r="I42" s="115"/>
      <c r="J42" s="44">
        <f t="shared" si="7"/>
        <v>2.1911231430334208</v>
      </c>
      <c r="K42" s="67">
        <f t="shared" si="0"/>
        <v>0</v>
      </c>
      <c r="L42" s="117"/>
      <c r="M42" s="44">
        <f t="shared" si="8"/>
        <v>2.1911231430334208</v>
      </c>
      <c r="N42" s="67">
        <f t="shared" si="2"/>
        <v>0</v>
      </c>
      <c r="O42" s="58">
        <f t="shared" si="3"/>
        <v>0</v>
      </c>
      <c r="P42" s="39"/>
    </row>
    <row r="43" spans="1:16" s="21" customFormat="1" x14ac:dyDescent="0.25">
      <c r="A43" s="94">
        <v>21</v>
      </c>
      <c r="B43" s="41">
        <f t="shared" si="4"/>
        <v>20</v>
      </c>
      <c r="C43" s="110"/>
      <c r="D43" s="42">
        <f t="shared" si="5"/>
        <v>2.2787680687547578</v>
      </c>
      <c r="E43" s="42">
        <f t="shared" si="9"/>
        <v>0</v>
      </c>
      <c r="F43" s="113"/>
      <c r="G43" s="43">
        <f t="shared" si="6"/>
        <v>2.2787680687547578</v>
      </c>
      <c r="H43" s="71">
        <f t="shared" si="1"/>
        <v>0</v>
      </c>
      <c r="I43" s="115"/>
      <c r="J43" s="44">
        <f t="shared" si="7"/>
        <v>2.2787680687547578</v>
      </c>
      <c r="K43" s="67">
        <f t="shared" si="0"/>
        <v>0</v>
      </c>
      <c r="L43" s="117"/>
      <c r="M43" s="44">
        <f t="shared" si="8"/>
        <v>2.2787680687547578</v>
      </c>
      <c r="N43" s="67">
        <f t="shared" si="2"/>
        <v>0</v>
      </c>
      <c r="O43" s="58">
        <f t="shared" si="3"/>
        <v>0</v>
      </c>
      <c r="P43" s="39"/>
    </row>
    <row r="44" spans="1:16" s="21" customFormat="1" x14ac:dyDescent="0.25">
      <c r="A44" s="94">
        <v>22</v>
      </c>
      <c r="B44" s="41">
        <f t="shared" si="4"/>
        <v>21</v>
      </c>
      <c r="C44" s="110"/>
      <c r="D44" s="42">
        <f t="shared" si="5"/>
        <v>2.369918791504948</v>
      </c>
      <c r="E44" s="42">
        <f t="shared" si="9"/>
        <v>0</v>
      </c>
      <c r="F44" s="113"/>
      <c r="G44" s="43">
        <f t="shared" si="6"/>
        <v>2.369918791504948</v>
      </c>
      <c r="H44" s="71">
        <f t="shared" si="1"/>
        <v>0</v>
      </c>
      <c r="I44" s="115"/>
      <c r="J44" s="44">
        <f t="shared" si="7"/>
        <v>2.369918791504948</v>
      </c>
      <c r="K44" s="67">
        <f t="shared" si="0"/>
        <v>0</v>
      </c>
      <c r="L44" s="117"/>
      <c r="M44" s="44">
        <f t="shared" si="8"/>
        <v>2.369918791504948</v>
      </c>
      <c r="N44" s="67">
        <f t="shared" si="2"/>
        <v>0</v>
      </c>
      <c r="O44" s="58">
        <f t="shared" si="3"/>
        <v>0</v>
      </c>
      <c r="P44" s="39"/>
    </row>
    <row r="45" spans="1:16" s="21" customFormat="1" x14ac:dyDescent="0.25">
      <c r="A45" s="94">
        <v>23</v>
      </c>
      <c r="B45" s="41">
        <f t="shared" si="4"/>
        <v>22</v>
      </c>
      <c r="C45" s="110"/>
      <c r="D45" s="42">
        <f t="shared" si="5"/>
        <v>2.4647155431651462</v>
      </c>
      <c r="E45" s="42">
        <f t="shared" si="9"/>
        <v>0</v>
      </c>
      <c r="F45" s="113"/>
      <c r="G45" s="43">
        <f t="shared" si="6"/>
        <v>2.4647155431651462</v>
      </c>
      <c r="H45" s="71">
        <f t="shared" si="1"/>
        <v>0</v>
      </c>
      <c r="I45" s="115"/>
      <c r="J45" s="44">
        <f t="shared" si="7"/>
        <v>2.4647155431651462</v>
      </c>
      <c r="K45" s="67">
        <f t="shared" si="0"/>
        <v>0</v>
      </c>
      <c r="L45" s="117"/>
      <c r="M45" s="44">
        <f t="shared" si="8"/>
        <v>2.4647155431651462</v>
      </c>
      <c r="N45" s="67">
        <f t="shared" si="2"/>
        <v>0</v>
      </c>
      <c r="O45" s="58">
        <f t="shared" si="3"/>
        <v>0</v>
      </c>
      <c r="P45" s="39"/>
    </row>
    <row r="46" spans="1:16" s="21" customFormat="1" x14ac:dyDescent="0.25">
      <c r="A46" s="94">
        <v>24</v>
      </c>
      <c r="B46" s="41">
        <f t="shared" si="4"/>
        <v>23</v>
      </c>
      <c r="C46" s="110"/>
      <c r="D46" s="42">
        <f t="shared" si="5"/>
        <v>2.5633041648917523</v>
      </c>
      <c r="E46" s="42">
        <f t="shared" si="9"/>
        <v>0</v>
      </c>
      <c r="F46" s="113"/>
      <c r="G46" s="43">
        <f t="shared" si="6"/>
        <v>2.5633041648917523</v>
      </c>
      <c r="H46" s="71">
        <f t="shared" si="1"/>
        <v>0</v>
      </c>
      <c r="I46" s="115"/>
      <c r="J46" s="44">
        <f t="shared" si="7"/>
        <v>2.5633041648917523</v>
      </c>
      <c r="K46" s="67">
        <f t="shared" si="0"/>
        <v>0</v>
      </c>
      <c r="L46" s="117"/>
      <c r="M46" s="44">
        <f t="shared" si="8"/>
        <v>2.5633041648917523</v>
      </c>
      <c r="N46" s="67">
        <f t="shared" si="2"/>
        <v>0</v>
      </c>
      <c r="O46" s="58">
        <f t="shared" si="3"/>
        <v>0</v>
      </c>
      <c r="P46" s="39"/>
    </row>
    <row r="47" spans="1:16" s="21" customFormat="1" x14ac:dyDescent="0.25">
      <c r="A47" s="94">
        <v>25</v>
      </c>
      <c r="B47" s="41">
        <f t="shared" si="4"/>
        <v>24</v>
      </c>
      <c r="C47" s="110"/>
      <c r="D47" s="42">
        <f t="shared" si="5"/>
        <v>2.6658363314874225</v>
      </c>
      <c r="E47" s="42">
        <f t="shared" si="9"/>
        <v>0</v>
      </c>
      <c r="F47" s="113"/>
      <c r="G47" s="43">
        <f t="shared" si="6"/>
        <v>2.6658363314874225</v>
      </c>
      <c r="H47" s="71">
        <f t="shared" si="1"/>
        <v>0</v>
      </c>
      <c r="I47" s="115"/>
      <c r="J47" s="44">
        <f t="shared" si="7"/>
        <v>2.6658363314874225</v>
      </c>
      <c r="K47" s="67">
        <f t="shared" si="0"/>
        <v>0</v>
      </c>
      <c r="L47" s="117"/>
      <c r="M47" s="44">
        <f t="shared" si="8"/>
        <v>2.6658363314874225</v>
      </c>
      <c r="N47" s="67">
        <f t="shared" si="2"/>
        <v>0</v>
      </c>
      <c r="O47" s="58">
        <f t="shared" si="3"/>
        <v>0</v>
      </c>
      <c r="P47" s="39"/>
    </row>
    <row r="48" spans="1:16" s="21" customFormat="1" x14ac:dyDescent="0.25">
      <c r="A48" s="94">
        <v>26</v>
      </c>
      <c r="B48" s="41">
        <f t="shared" si="4"/>
        <v>25</v>
      </c>
      <c r="C48" s="110"/>
      <c r="D48" s="42">
        <f t="shared" si="5"/>
        <v>2.7724697847469195</v>
      </c>
      <c r="E48" s="42">
        <f t="shared" si="9"/>
        <v>0</v>
      </c>
      <c r="F48" s="113"/>
      <c r="G48" s="43">
        <f t="shared" si="6"/>
        <v>2.7724697847469195</v>
      </c>
      <c r="H48" s="71">
        <f t="shared" si="1"/>
        <v>0</v>
      </c>
      <c r="I48" s="115"/>
      <c r="J48" s="44">
        <f t="shared" si="7"/>
        <v>2.7724697847469195</v>
      </c>
      <c r="K48" s="67">
        <f t="shared" si="0"/>
        <v>0</v>
      </c>
      <c r="L48" s="117"/>
      <c r="M48" s="44">
        <f t="shared" si="8"/>
        <v>2.7724697847469195</v>
      </c>
      <c r="N48" s="67">
        <f t="shared" si="2"/>
        <v>0</v>
      </c>
      <c r="O48" s="58">
        <f t="shared" si="3"/>
        <v>0</v>
      </c>
      <c r="P48" s="39"/>
    </row>
    <row r="49" spans="1:16" s="21" customFormat="1" x14ac:dyDescent="0.25">
      <c r="A49" s="94">
        <v>27</v>
      </c>
      <c r="B49" s="41">
        <f t="shared" si="4"/>
        <v>26</v>
      </c>
      <c r="C49" s="110"/>
      <c r="D49" s="42">
        <f t="shared" si="5"/>
        <v>2.8833685761367964</v>
      </c>
      <c r="E49" s="42">
        <f t="shared" si="9"/>
        <v>0</v>
      </c>
      <c r="F49" s="113"/>
      <c r="G49" s="43">
        <f t="shared" si="6"/>
        <v>2.8833685761367964</v>
      </c>
      <c r="H49" s="71">
        <f t="shared" si="1"/>
        <v>0</v>
      </c>
      <c r="I49" s="115"/>
      <c r="J49" s="44">
        <f t="shared" si="7"/>
        <v>2.8833685761367964</v>
      </c>
      <c r="K49" s="67">
        <f t="shared" si="0"/>
        <v>0</v>
      </c>
      <c r="L49" s="117"/>
      <c r="M49" s="44">
        <f t="shared" si="8"/>
        <v>2.8833685761367964</v>
      </c>
      <c r="N49" s="67">
        <f t="shared" si="2"/>
        <v>0</v>
      </c>
      <c r="O49" s="58">
        <f t="shared" si="3"/>
        <v>0</v>
      </c>
      <c r="P49" s="39"/>
    </row>
    <row r="50" spans="1:16" s="21" customFormat="1" x14ac:dyDescent="0.25">
      <c r="A50" s="94">
        <v>28</v>
      </c>
      <c r="B50" s="41">
        <f t="shared" si="4"/>
        <v>27</v>
      </c>
      <c r="C50" s="110"/>
      <c r="D50" s="42">
        <f t="shared" si="5"/>
        <v>2.9987033191822685</v>
      </c>
      <c r="E50" s="42">
        <f t="shared" si="9"/>
        <v>0</v>
      </c>
      <c r="F50" s="113"/>
      <c r="G50" s="43">
        <f t="shared" si="6"/>
        <v>2.9987033191822685</v>
      </c>
      <c r="H50" s="71">
        <f t="shared" si="1"/>
        <v>0</v>
      </c>
      <c r="I50" s="115"/>
      <c r="J50" s="44">
        <f t="shared" si="7"/>
        <v>2.9987033191822685</v>
      </c>
      <c r="K50" s="67">
        <f t="shared" si="0"/>
        <v>0</v>
      </c>
      <c r="L50" s="117"/>
      <c r="M50" s="44">
        <f t="shared" si="8"/>
        <v>2.9987033191822685</v>
      </c>
      <c r="N50" s="67">
        <f t="shared" si="2"/>
        <v>0</v>
      </c>
      <c r="O50" s="58">
        <f t="shared" si="3"/>
        <v>0</v>
      </c>
      <c r="P50" s="39"/>
    </row>
    <row r="51" spans="1:16" s="21" customFormat="1" x14ac:dyDescent="0.25">
      <c r="A51" s="94">
        <v>29</v>
      </c>
      <c r="B51" s="41">
        <f t="shared" si="4"/>
        <v>28</v>
      </c>
      <c r="C51" s="110"/>
      <c r="D51" s="42">
        <f t="shared" si="5"/>
        <v>3.1186514519495594</v>
      </c>
      <c r="E51" s="42">
        <f t="shared" si="9"/>
        <v>0</v>
      </c>
      <c r="F51" s="113"/>
      <c r="G51" s="43">
        <f t="shared" si="6"/>
        <v>3.1186514519495594</v>
      </c>
      <c r="H51" s="71">
        <f t="shared" si="1"/>
        <v>0</v>
      </c>
      <c r="I51" s="115"/>
      <c r="J51" s="44">
        <f t="shared" si="7"/>
        <v>3.1186514519495594</v>
      </c>
      <c r="K51" s="67">
        <f t="shared" si="0"/>
        <v>0</v>
      </c>
      <c r="L51" s="117"/>
      <c r="M51" s="44">
        <f t="shared" si="8"/>
        <v>3.1186514519495594</v>
      </c>
      <c r="N51" s="67">
        <f t="shared" si="2"/>
        <v>0</v>
      </c>
      <c r="O51" s="58">
        <f t="shared" si="3"/>
        <v>0</v>
      </c>
      <c r="P51" s="39"/>
    </row>
    <row r="52" spans="1:16" s="21" customFormat="1" x14ac:dyDescent="0.25">
      <c r="A52" s="94">
        <v>30</v>
      </c>
      <c r="B52" s="41">
        <f t="shared" si="4"/>
        <v>29</v>
      </c>
      <c r="C52" s="110"/>
      <c r="D52" s="42">
        <f t="shared" si="5"/>
        <v>3.2433975100275418</v>
      </c>
      <c r="E52" s="42">
        <f t="shared" si="9"/>
        <v>0</v>
      </c>
      <c r="F52" s="113"/>
      <c r="G52" s="43">
        <f t="shared" si="6"/>
        <v>3.2433975100275418</v>
      </c>
      <c r="H52" s="71">
        <f t="shared" si="1"/>
        <v>0</v>
      </c>
      <c r="I52" s="115"/>
      <c r="J52" s="44">
        <f t="shared" si="7"/>
        <v>3.2433975100275418</v>
      </c>
      <c r="K52" s="67">
        <f t="shared" si="0"/>
        <v>0</v>
      </c>
      <c r="L52" s="117"/>
      <c r="M52" s="44">
        <f t="shared" si="8"/>
        <v>3.2433975100275418</v>
      </c>
      <c r="N52" s="67">
        <f t="shared" si="2"/>
        <v>0</v>
      </c>
      <c r="O52" s="58">
        <f t="shared" si="3"/>
        <v>0</v>
      </c>
      <c r="P52" s="39"/>
    </row>
    <row r="53" spans="1:16" s="21" customFormat="1" x14ac:dyDescent="0.25">
      <c r="A53" s="59"/>
      <c r="B53" s="73" t="s">
        <v>6</v>
      </c>
      <c r="C53" s="74">
        <f>SUM(C23:C52)</f>
        <v>0</v>
      </c>
      <c r="D53" s="75"/>
      <c r="E53" s="76">
        <f>SUM(E23:E52)</f>
        <v>0</v>
      </c>
      <c r="F53" s="77">
        <f>SUM(F23:F52)</f>
        <v>0</v>
      </c>
      <c r="G53" s="78"/>
      <c r="H53" s="79">
        <f>SUM(H23:H52)</f>
        <v>0</v>
      </c>
      <c r="I53" s="80">
        <f>SUM(I23:I52)</f>
        <v>0</v>
      </c>
      <c r="J53" s="81"/>
      <c r="K53" s="79">
        <f>SUM(K23:K52)</f>
        <v>0</v>
      </c>
      <c r="L53" s="81">
        <f>SUM(L23:L52)</f>
        <v>0</v>
      </c>
      <c r="M53" s="81"/>
      <c r="N53" s="79">
        <f>SUM(N23:N52)</f>
        <v>0</v>
      </c>
      <c r="O53" s="82">
        <f>SUM(O23:O52)</f>
        <v>0</v>
      </c>
      <c r="P53" s="39"/>
    </row>
    <row r="54" spans="1:16" s="21" customFormat="1" hidden="1" x14ac:dyDescent="0.25">
      <c r="A54" s="39"/>
      <c r="B54" s="45" t="s">
        <v>53</v>
      </c>
      <c r="C54" s="46"/>
      <c r="D54" s="46"/>
      <c r="E54" s="47">
        <f>NPV(E57,C23:C52)</f>
        <v>0</v>
      </c>
      <c r="F54" s="48"/>
      <c r="G54" s="48"/>
      <c r="H54" s="49">
        <f>NPV(E57,F23:F52)</f>
        <v>0</v>
      </c>
      <c r="I54" s="50"/>
      <c r="J54" s="50"/>
      <c r="K54" s="51">
        <f>NPV(E57,I23:I52)</f>
        <v>0</v>
      </c>
      <c r="L54" s="50"/>
      <c r="M54" s="50"/>
      <c r="N54" s="51">
        <f>NPV(E57,L23:L52)</f>
        <v>0</v>
      </c>
      <c r="O54" s="52">
        <f>E53+H53-K53-N53</f>
        <v>0</v>
      </c>
      <c r="P54" s="39"/>
    </row>
    <row r="55" spans="1:16" s="24" customFormat="1" ht="28.5" hidden="1" customHeight="1" x14ac:dyDescent="0.25">
      <c r="C55" s="25"/>
      <c r="F55" s="26"/>
      <c r="I55" s="26"/>
      <c r="L55" s="26"/>
      <c r="O55" s="157" t="s">
        <v>23</v>
      </c>
      <c r="P55" s="157"/>
    </row>
    <row r="56" spans="1:16" x14ac:dyDescent="0.25">
      <c r="E56" s="22"/>
    </row>
    <row r="57" spans="1:16" s="86" customFormat="1" ht="23.25" hidden="1" customHeight="1" thickTop="1" thickBot="1" x14ac:dyDescent="0.3">
      <c r="B57" s="161" t="s">
        <v>17</v>
      </c>
      <c r="C57" s="162"/>
      <c r="D57" s="162"/>
      <c r="E57" s="88">
        <f>4%</f>
        <v>0.04</v>
      </c>
      <c r="F57" s="158" t="s">
        <v>54</v>
      </c>
      <c r="G57" s="158"/>
      <c r="H57" s="158"/>
      <c r="I57" s="158"/>
      <c r="J57" s="159"/>
      <c r="K57" s="89"/>
      <c r="L57" s="87"/>
      <c r="M57" s="87"/>
      <c r="N57" s="87"/>
      <c r="O57" s="87"/>
    </row>
    <row r="58" spans="1:16" ht="15.75" customHeight="1" x14ac:dyDescent="0.25">
      <c r="B58" s="28"/>
      <c r="C58" s="28"/>
      <c r="D58" s="28"/>
      <c r="E58" s="23"/>
      <c r="F58" s="23"/>
      <c r="G58" s="29"/>
      <c r="H58" s="29"/>
      <c r="I58" s="29"/>
      <c r="J58" s="29"/>
      <c r="K58" s="29"/>
      <c r="L58" s="29"/>
      <c r="M58" s="29"/>
      <c r="N58" s="29"/>
      <c r="O58" s="29"/>
    </row>
    <row r="59" spans="1:16" ht="15.75" customHeight="1" x14ac:dyDescent="0.25">
      <c r="B59" s="28"/>
      <c r="C59" s="28"/>
      <c r="D59" s="28"/>
      <c r="E59" s="23"/>
      <c r="F59" s="23"/>
      <c r="G59" s="29"/>
      <c r="H59" s="29"/>
      <c r="I59" s="29"/>
      <c r="J59" s="29"/>
      <c r="K59" s="29"/>
      <c r="L59" s="29"/>
      <c r="M59" s="29"/>
      <c r="N59" s="29"/>
      <c r="O59" s="29"/>
    </row>
    <row r="61" spans="1:16" ht="44.25" customHeight="1" x14ac:dyDescent="0.25">
      <c r="B61" s="150" t="s">
        <v>44</v>
      </c>
      <c r="C61" s="151"/>
      <c r="D61" s="151"/>
      <c r="E61" s="151"/>
      <c r="F61" s="151"/>
      <c r="G61" s="151"/>
      <c r="H61" s="151"/>
      <c r="I61" s="151"/>
      <c r="J61" s="151"/>
      <c r="K61" s="151"/>
      <c r="L61" s="151"/>
      <c r="M61" s="151"/>
      <c r="N61" s="151"/>
      <c r="O61" s="151"/>
    </row>
    <row r="62" spans="1:16" x14ac:dyDescent="0.25">
      <c r="P62" s="22" t="s">
        <v>31</v>
      </c>
    </row>
    <row r="63" spans="1:16" ht="24" customHeight="1" x14ac:dyDescent="0.25">
      <c r="B63" s="156" t="s">
        <v>19</v>
      </c>
      <c r="C63" s="156"/>
      <c r="D63" s="156"/>
      <c r="E63" s="156"/>
      <c r="F63" s="156"/>
      <c r="G63" s="160">
        <f>E53</f>
        <v>0</v>
      </c>
      <c r="H63" s="160"/>
      <c r="I63" s="152" t="s">
        <v>26</v>
      </c>
      <c r="J63" s="152"/>
      <c r="K63" s="152"/>
      <c r="L63" s="152"/>
      <c r="M63" s="152"/>
      <c r="N63" s="152"/>
      <c r="O63" s="152"/>
      <c r="P63" s="30" t="s">
        <v>35</v>
      </c>
    </row>
    <row r="64" spans="1:16" ht="24" customHeight="1" x14ac:dyDescent="0.25">
      <c r="B64" s="156" t="s">
        <v>20</v>
      </c>
      <c r="C64" s="156"/>
      <c r="D64" s="156"/>
      <c r="E64" s="156"/>
      <c r="F64" s="156"/>
      <c r="G64" s="160">
        <f>K53+N53-H53</f>
        <v>0</v>
      </c>
      <c r="H64" s="160"/>
      <c r="I64" s="152" t="s">
        <v>33</v>
      </c>
      <c r="J64" s="152"/>
      <c r="K64" s="152"/>
      <c r="L64" s="152"/>
      <c r="M64" s="152"/>
      <c r="N64" s="152"/>
      <c r="O64" s="152"/>
      <c r="P64" s="30" t="s">
        <v>34</v>
      </c>
    </row>
    <row r="65" spans="2:16" s="22" customFormat="1" ht="24" customHeight="1" x14ac:dyDescent="0.25">
      <c r="B65" s="154" t="s">
        <v>41</v>
      </c>
      <c r="C65" s="154"/>
      <c r="D65" s="154"/>
      <c r="E65" s="154"/>
      <c r="F65" s="154"/>
      <c r="G65" s="163">
        <f>G63-G64</f>
        <v>0</v>
      </c>
      <c r="H65" s="163"/>
      <c r="I65" s="147" t="s">
        <v>42</v>
      </c>
      <c r="J65" s="147"/>
      <c r="K65" s="147"/>
      <c r="L65" s="147"/>
      <c r="M65" s="147"/>
      <c r="N65" s="147"/>
      <c r="O65" s="147"/>
      <c r="P65" s="30" t="s">
        <v>36</v>
      </c>
    </row>
    <row r="66" spans="2:16" s="36" customFormat="1" ht="24" customHeight="1" x14ac:dyDescent="0.25">
      <c r="B66" s="83"/>
      <c r="C66" s="83"/>
      <c r="D66" s="83"/>
      <c r="E66" s="83"/>
      <c r="F66" s="83"/>
      <c r="G66" s="35"/>
      <c r="H66" s="35"/>
      <c r="I66" s="33"/>
      <c r="J66" s="33"/>
      <c r="K66" s="33"/>
      <c r="L66" s="33"/>
      <c r="M66" s="33"/>
      <c r="N66" s="33"/>
      <c r="O66" s="33"/>
      <c r="P66" s="24"/>
    </row>
    <row r="67" spans="2:16" s="30" customFormat="1" ht="24" customHeight="1" x14ac:dyDescent="0.25">
      <c r="B67" s="31"/>
      <c r="C67" s="31"/>
      <c r="D67" s="31"/>
      <c r="E67" s="31"/>
      <c r="F67" s="31"/>
      <c r="G67" s="32"/>
      <c r="H67" s="32"/>
      <c r="I67" s="27"/>
      <c r="J67" s="27"/>
      <c r="K67" s="27"/>
      <c r="L67" s="27"/>
      <c r="M67" s="27"/>
      <c r="N67" s="27"/>
      <c r="O67" s="27"/>
    </row>
    <row r="68" spans="2:16" s="30" customFormat="1" ht="44.25" customHeight="1" x14ac:dyDescent="0.25">
      <c r="B68" s="150" t="s">
        <v>45</v>
      </c>
      <c r="C68" s="151"/>
      <c r="D68" s="151"/>
      <c r="E68" s="151"/>
      <c r="F68" s="151"/>
      <c r="G68" s="151"/>
      <c r="H68" s="151"/>
      <c r="I68" s="151"/>
      <c r="J68" s="151"/>
      <c r="K68" s="151"/>
      <c r="L68" s="151"/>
      <c r="M68" s="151"/>
      <c r="N68" s="151"/>
      <c r="O68" s="151"/>
    </row>
    <row r="69" spans="2:16" s="30" customFormat="1" ht="13.5" customHeight="1" x14ac:dyDescent="0.25">
      <c r="B69" s="31"/>
      <c r="C69" s="31"/>
      <c r="D69" s="31"/>
      <c r="E69" s="31"/>
      <c r="F69" s="31"/>
      <c r="G69" s="32"/>
      <c r="H69" s="32"/>
      <c r="I69" s="27"/>
      <c r="J69" s="27"/>
      <c r="K69" s="27"/>
      <c r="L69" s="27"/>
      <c r="M69" s="27"/>
      <c r="N69" s="27"/>
      <c r="O69" s="27"/>
      <c r="P69" s="22" t="s">
        <v>31</v>
      </c>
    </row>
    <row r="70" spans="2:16" ht="24" customHeight="1" x14ac:dyDescent="0.25">
      <c r="B70" s="156" t="s">
        <v>21</v>
      </c>
      <c r="C70" s="156"/>
      <c r="D70" s="156"/>
      <c r="E70" s="156"/>
      <c r="F70" s="156"/>
      <c r="G70" s="160">
        <f>C53</f>
        <v>0</v>
      </c>
      <c r="H70" s="160"/>
      <c r="I70" s="152" t="s">
        <v>24</v>
      </c>
      <c r="J70" s="152"/>
      <c r="K70" s="152"/>
      <c r="L70" s="152"/>
      <c r="M70" s="152"/>
      <c r="N70" s="152"/>
      <c r="O70" s="152"/>
    </row>
    <row r="71" spans="2:16" ht="24" customHeight="1" x14ac:dyDescent="0.25">
      <c r="B71" s="164" t="s">
        <v>18</v>
      </c>
      <c r="C71" s="164"/>
      <c r="D71" s="164"/>
      <c r="E71" s="164"/>
      <c r="F71" s="164"/>
      <c r="G71" s="181"/>
      <c r="H71" s="181"/>
      <c r="I71" s="152" t="s">
        <v>25</v>
      </c>
      <c r="J71" s="152"/>
      <c r="K71" s="152"/>
      <c r="L71" s="152"/>
      <c r="M71" s="152"/>
      <c r="N71" s="152"/>
      <c r="O71" s="152"/>
      <c r="P71" s="18" t="s">
        <v>32</v>
      </c>
    </row>
    <row r="72" spans="2:16" ht="24" customHeight="1" x14ac:dyDescent="0.25">
      <c r="B72" s="187" t="s">
        <v>22</v>
      </c>
      <c r="C72" s="187"/>
      <c r="D72" s="187"/>
      <c r="E72" s="187"/>
      <c r="F72" s="187"/>
      <c r="G72" s="180">
        <f>IF(G63=0,0,G65/G63)</f>
        <v>0</v>
      </c>
      <c r="H72" s="180"/>
      <c r="I72" s="148" t="s">
        <v>29</v>
      </c>
      <c r="J72" s="148"/>
      <c r="K72" s="148"/>
      <c r="L72" s="148"/>
      <c r="M72" s="148"/>
      <c r="N72" s="148"/>
      <c r="O72" s="148"/>
      <c r="P72" s="30" t="s">
        <v>37</v>
      </c>
    </row>
    <row r="73" spans="2:16" ht="24" customHeight="1" x14ac:dyDescent="0.25">
      <c r="B73" s="154" t="s">
        <v>38</v>
      </c>
      <c r="C73" s="154"/>
      <c r="D73" s="154"/>
      <c r="E73" s="154"/>
      <c r="F73" s="154"/>
      <c r="G73" s="163">
        <f>G71*G72</f>
        <v>0</v>
      </c>
      <c r="H73" s="163"/>
      <c r="I73" s="147" t="s">
        <v>40</v>
      </c>
      <c r="J73" s="147"/>
      <c r="K73" s="147"/>
      <c r="L73" s="147"/>
      <c r="M73" s="147"/>
      <c r="N73" s="147"/>
      <c r="O73" s="147"/>
      <c r="P73" s="30" t="s">
        <v>39</v>
      </c>
    </row>
    <row r="74" spans="2:16" s="24" customFormat="1" ht="24" customHeight="1" thickBot="1" x14ac:dyDescent="0.3">
      <c r="B74" s="34"/>
      <c r="C74" s="34"/>
      <c r="D74" s="34"/>
      <c r="E74" s="34"/>
      <c r="F74" s="34"/>
      <c r="G74" s="35"/>
      <c r="H74" s="35"/>
      <c r="I74" s="33"/>
      <c r="J74" s="33"/>
      <c r="K74" s="33"/>
      <c r="L74" s="33"/>
      <c r="M74" s="33"/>
      <c r="N74" s="33"/>
      <c r="O74" s="33"/>
    </row>
    <row r="75" spans="2:16" s="84" customFormat="1" ht="39.75" customHeight="1" thickTop="1" thickBot="1" x14ac:dyDescent="0.3">
      <c r="B75" s="184" t="s">
        <v>47</v>
      </c>
      <c r="C75" s="185"/>
      <c r="D75" s="185"/>
      <c r="E75" s="185"/>
      <c r="F75" s="185"/>
      <c r="G75" s="185"/>
      <c r="H75" s="185"/>
      <c r="I75" s="185"/>
      <c r="J75" s="186"/>
      <c r="K75" s="90"/>
      <c r="L75" s="85"/>
      <c r="M75" s="85"/>
      <c r="N75" s="85"/>
      <c r="O75" s="85"/>
      <c r="P75" s="30"/>
    </row>
    <row r="76" spans="2:16" s="30" customFormat="1" ht="24" customHeight="1" thickTop="1" x14ac:dyDescent="0.25">
      <c r="B76" s="34"/>
      <c r="C76" s="34"/>
      <c r="D76" s="34"/>
      <c r="E76" s="34"/>
      <c r="F76" s="34"/>
      <c r="G76" s="35"/>
      <c r="H76" s="35"/>
      <c r="I76" s="33"/>
      <c r="J76" s="33"/>
      <c r="K76" s="33"/>
      <c r="L76" s="33"/>
      <c r="M76" s="33"/>
      <c r="N76" s="33"/>
      <c r="O76" s="33"/>
    </row>
    <row r="77" spans="2:16" s="30" customFormat="1" ht="44.25" customHeight="1" x14ac:dyDescent="0.25">
      <c r="B77" s="150" t="s">
        <v>46</v>
      </c>
      <c r="C77" s="151"/>
      <c r="D77" s="151"/>
      <c r="E77" s="151"/>
      <c r="F77" s="151"/>
      <c r="G77" s="151"/>
      <c r="H77" s="151"/>
      <c r="I77" s="151"/>
      <c r="J77" s="151"/>
      <c r="K77" s="151"/>
      <c r="L77" s="151"/>
      <c r="M77" s="151"/>
      <c r="N77" s="151"/>
      <c r="O77" s="151"/>
    </row>
    <row r="78" spans="2:16" s="30" customFormat="1" ht="24" customHeight="1" x14ac:dyDescent="0.25">
      <c r="B78" s="34"/>
      <c r="C78" s="34"/>
      <c r="D78" s="34"/>
      <c r="E78" s="34"/>
      <c r="F78" s="34"/>
      <c r="G78" s="35"/>
      <c r="H78" s="35"/>
      <c r="I78" s="33"/>
      <c r="J78" s="33"/>
      <c r="K78" s="33"/>
      <c r="L78" s="33"/>
      <c r="M78" s="33"/>
      <c r="N78" s="33"/>
      <c r="O78" s="33"/>
    </row>
    <row r="79" spans="2:16" s="24" customFormat="1" ht="24" customHeight="1" x14ac:dyDescent="0.25">
      <c r="B79" s="154" t="s">
        <v>30</v>
      </c>
      <c r="C79" s="154"/>
      <c r="D79" s="154"/>
      <c r="E79" s="154"/>
      <c r="F79" s="154"/>
      <c r="G79" s="163">
        <f>MIN(G65,G73)</f>
        <v>0</v>
      </c>
      <c r="H79" s="163"/>
      <c r="I79" s="183" t="s">
        <v>43</v>
      </c>
      <c r="J79" s="183"/>
      <c r="K79" s="183"/>
      <c r="L79" s="183"/>
      <c r="M79" s="183"/>
      <c r="N79" s="183"/>
      <c r="O79" s="183"/>
    </row>
    <row r="80" spans="2:16" ht="24" customHeight="1" x14ac:dyDescent="0.25">
      <c r="B80" s="153" t="s">
        <v>27</v>
      </c>
      <c r="C80" s="153"/>
      <c r="D80" s="153"/>
      <c r="E80" s="153"/>
      <c r="F80" s="153"/>
      <c r="G80" s="182"/>
      <c r="H80" s="182"/>
      <c r="I80" s="148" t="s">
        <v>59</v>
      </c>
      <c r="J80" s="148"/>
      <c r="K80" s="148"/>
      <c r="L80" s="148"/>
      <c r="M80" s="148"/>
      <c r="N80" s="148"/>
      <c r="O80" s="148"/>
    </row>
    <row r="81" spans="2:15" ht="24" customHeight="1" x14ac:dyDescent="0.25">
      <c r="B81" s="154" t="s">
        <v>28</v>
      </c>
      <c r="C81" s="154"/>
      <c r="D81" s="154"/>
      <c r="E81" s="154"/>
      <c r="F81" s="154"/>
      <c r="G81" s="163">
        <f>G79*G80</f>
        <v>0</v>
      </c>
      <c r="H81" s="163"/>
      <c r="I81" s="149" t="s">
        <v>60</v>
      </c>
      <c r="J81" s="149"/>
      <c r="K81" s="149"/>
      <c r="L81" s="149"/>
      <c r="M81" s="149"/>
      <c r="N81" s="149"/>
      <c r="O81" s="149"/>
    </row>
    <row r="82" spans="2:15" x14ac:dyDescent="0.25">
      <c r="B82" s="155"/>
      <c r="C82" s="155"/>
      <c r="D82" s="155"/>
      <c r="E82" s="155"/>
      <c r="F82" s="155"/>
      <c r="G82" s="146"/>
      <c r="H82" s="146"/>
      <c r="I82" s="145"/>
      <c r="J82" s="145"/>
      <c r="K82" s="145"/>
      <c r="L82" s="145"/>
      <c r="M82" s="145"/>
      <c r="N82" s="145"/>
      <c r="O82" s="145"/>
    </row>
    <row r="83" spans="2:15" x14ac:dyDescent="0.25">
      <c r="B83" s="155"/>
      <c r="C83" s="155"/>
      <c r="D83" s="155"/>
      <c r="E83" s="155"/>
      <c r="F83" s="155"/>
      <c r="G83" s="146"/>
      <c r="H83" s="146"/>
      <c r="I83" s="146"/>
      <c r="J83" s="146"/>
      <c r="K83" s="146"/>
      <c r="L83" s="146"/>
      <c r="M83" s="146"/>
      <c r="N83" s="146"/>
      <c r="O83" s="146"/>
    </row>
  </sheetData>
  <sheetProtection password="8F9F" sheet="1" objects="1" scenarios="1" selectLockedCells="1"/>
  <mergeCells count="59">
    <mergeCell ref="C4:O4"/>
    <mergeCell ref="E14:O14"/>
    <mergeCell ref="E15:O15"/>
    <mergeCell ref="G72:H72"/>
    <mergeCell ref="G81:H81"/>
    <mergeCell ref="G70:H70"/>
    <mergeCell ref="G71:H71"/>
    <mergeCell ref="G73:H73"/>
    <mergeCell ref="G80:H80"/>
    <mergeCell ref="B77:O77"/>
    <mergeCell ref="B79:F79"/>
    <mergeCell ref="I79:O79"/>
    <mergeCell ref="G79:H79"/>
    <mergeCell ref="B75:J75"/>
    <mergeCell ref="B72:F72"/>
    <mergeCell ref="B73:F73"/>
    <mergeCell ref="B71:F71"/>
    <mergeCell ref="I70:O70"/>
    <mergeCell ref="C3:O3"/>
    <mergeCell ref="C2:O2"/>
    <mergeCell ref="C21:E21"/>
    <mergeCell ref="F21:H21"/>
    <mergeCell ref="I21:K21"/>
    <mergeCell ref="L21:N21"/>
    <mergeCell ref="C5:O5"/>
    <mergeCell ref="B10:C10"/>
    <mergeCell ref="B14:C14"/>
    <mergeCell ref="E9:O9"/>
    <mergeCell ref="E10:O10"/>
    <mergeCell ref="B19:O19"/>
    <mergeCell ref="B61:O61"/>
    <mergeCell ref="E13:O13"/>
    <mergeCell ref="O55:P55"/>
    <mergeCell ref="F57:J57"/>
    <mergeCell ref="B65:F65"/>
    <mergeCell ref="B63:F63"/>
    <mergeCell ref="B64:F64"/>
    <mergeCell ref="I63:O63"/>
    <mergeCell ref="I64:O64"/>
    <mergeCell ref="G63:H63"/>
    <mergeCell ref="B57:D57"/>
    <mergeCell ref="G64:H64"/>
    <mergeCell ref="G65:H65"/>
    <mergeCell ref="I82:O82"/>
    <mergeCell ref="I83:O83"/>
    <mergeCell ref="I65:O65"/>
    <mergeCell ref="I72:O72"/>
    <mergeCell ref="I73:O73"/>
    <mergeCell ref="I80:O80"/>
    <mergeCell ref="I81:O81"/>
    <mergeCell ref="B68:O68"/>
    <mergeCell ref="I71:O71"/>
    <mergeCell ref="G82:H82"/>
    <mergeCell ref="G83:H83"/>
    <mergeCell ref="B80:F80"/>
    <mergeCell ref="B81:F81"/>
    <mergeCell ref="B82:F82"/>
    <mergeCell ref="B83:F83"/>
    <mergeCell ref="B70:F70"/>
  </mergeCells>
  <conditionalFormatting sqref="B24:B52">
    <cfRule type="cellIs" dxfId="1" priority="1" operator="lessThan">
      <formula>2000</formula>
    </cfRule>
  </conditionalFormatting>
  <dataValidations count="1">
    <dataValidation type="date" operator="greaterThanOrEqual" allowBlank="1" showInputMessage="1" showErrorMessage="1" error="Le format saisi n'est pas correct. Merci de saisir une année à quatre chiffres (ex. : 2014)" prompt="Saisir ici l'année 1 du projet (ex. : 2014)" sqref="B23">
      <formula1>2014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showGridLines="0" tabSelected="1" topLeftCell="A7" workbookViewId="0">
      <selection activeCell="P11" sqref="P11"/>
    </sheetView>
  </sheetViews>
  <sheetFormatPr baseColWidth="10" defaultRowHeight="14.25" x14ac:dyDescent="0.25"/>
  <cols>
    <col min="1" max="1" width="6" style="30" bestFit="1" customWidth="1"/>
    <col min="2" max="2" width="12.42578125" style="30" customWidth="1"/>
    <col min="3" max="3" width="13.85546875" style="30" customWidth="1"/>
    <col min="4" max="4" width="12.42578125" style="30" customWidth="1"/>
    <col min="5" max="5" width="14.42578125" style="30" customWidth="1"/>
    <col min="6" max="6" width="12.42578125" style="30" customWidth="1"/>
    <col min="7" max="8" width="13.28515625" style="30" customWidth="1"/>
    <col min="9" max="15" width="12.42578125" style="30" customWidth="1"/>
    <col min="16" max="255" width="11.42578125" style="30"/>
    <col min="256" max="256" width="3" style="30" customWidth="1"/>
    <col min="257" max="257" width="15.42578125" style="30" customWidth="1"/>
    <col min="258" max="258" width="17.85546875" style="30" bestFit="1" customWidth="1"/>
    <col min="259" max="259" width="11.140625" style="30" customWidth="1"/>
    <col min="260" max="260" width="14" style="30" bestFit="1" customWidth="1"/>
    <col min="261" max="261" width="17.85546875" style="30" bestFit="1" customWidth="1"/>
    <col min="262" max="263" width="11.42578125" style="30"/>
    <col min="264" max="264" width="23.28515625" style="30" bestFit="1" customWidth="1"/>
    <col min="265" max="265" width="12.140625" style="30" customWidth="1"/>
    <col min="266" max="266" width="12.28515625" style="30" bestFit="1" customWidth="1"/>
    <col min="267" max="267" width="13.85546875" style="30" customWidth="1"/>
    <col min="268" max="268" width="11.42578125" style="30"/>
    <col min="269" max="269" width="12.28515625" style="30" customWidth="1"/>
    <col min="270" max="270" width="15.85546875" style="30" customWidth="1"/>
    <col min="271" max="511" width="11.42578125" style="30"/>
    <col min="512" max="512" width="3" style="30" customWidth="1"/>
    <col min="513" max="513" width="15.42578125" style="30" customWidth="1"/>
    <col min="514" max="514" width="17.85546875" style="30" bestFit="1" customWidth="1"/>
    <col min="515" max="515" width="11.140625" style="30" customWidth="1"/>
    <col min="516" max="516" width="14" style="30" bestFit="1" customWidth="1"/>
    <col min="517" max="517" width="17.85546875" style="30" bestFit="1" customWidth="1"/>
    <col min="518" max="519" width="11.42578125" style="30"/>
    <col min="520" max="520" width="23.28515625" style="30" bestFit="1" customWidth="1"/>
    <col min="521" max="521" width="12.140625" style="30" customWidth="1"/>
    <col min="522" max="522" width="12.28515625" style="30" bestFit="1" customWidth="1"/>
    <col min="523" max="523" width="13.85546875" style="30" customWidth="1"/>
    <col min="524" max="524" width="11.42578125" style="30"/>
    <col min="525" max="525" width="12.28515625" style="30" customWidth="1"/>
    <col min="526" max="526" width="15.85546875" style="30" customWidth="1"/>
    <col min="527" max="767" width="11.42578125" style="30"/>
    <col min="768" max="768" width="3" style="30" customWidth="1"/>
    <col min="769" max="769" width="15.42578125" style="30" customWidth="1"/>
    <col min="770" max="770" width="17.85546875" style="30" bestFit="1" customWidth="1"/>
    <col min="771" max="771" width="11.140625" style="30" customWidth="1"/>
    <col min="772" max="772" width="14" style="30" bestFit="1" customWidth="1"/>
    <col min="773" max="773" width="17.85546875" style="30" bestFit="1" customWidth="1"/>
    <col min="774" max="775" width="11.42578125" style="30"/>
    <col min="776" max="776" width="23.28515625" style="30" bestFit="1" customWidth="1"/>
    <col min="777" max="777" width="12.140625" style="30" customWidth="1"/>
    <col min="778" max="778" width="12.28515625" style="30" bestFit="1" customWidth="1"/>
    <col min="779" max="779" width="13.85546875" style="30" customWidth="1"/>
    <col min="780" max="780" width="11.42578125" style="30"/>
    <col min="781" max="781" width="12.28515625" style="30" customWidth="1"/>
    <col min="782" max="782" width="15.85546875" style="30" customWidth="1"/>
    <col min="783" max="1023" width="11.42578125" style="30"/>
    <col min="1024" max="1024" width="3" style="30" customWidth="1"/>
    <col min="1025" max="1025" width="15.42578125" style="30" customWidth="1"/>
    <col min="1026" max="1026" width="17.85546875" style="30" bestFit="1" customWidth="1"/>
    <col min="1027" max="1027" width="11.140625" style="30" customWidth="1"/>
    <col min="1028" max="1028" width="14" style="30" bestFit="1" customWidth="1"/>
    <col min="1029" max="1029" width="17.85546875" style="30" bestFit="1" customWidth="1"/>
    <col min="1030" max="1031" width="11.42578125" style="30"/>
    <col min="1032" max="1032" width="23.28515625" style="30" bestFit="1" customWidth="1"/>
    <col min="1033" max="1033" width="12.140625" style="30" customWidth="1"/>
    <col min="1034" max="1034" width="12.28515625" style="30" bestFit="1" customWidth="1"/>
    <col min="1035" max="1035" width="13.85546875" style="30" customWidth="1"/>
    <col min="1036" max="1036" width="11.42578125" style="30"/>
    <col min="1037" max="1037" width="12.28515625" style="30" customWidth="1"/>
    <col min="1038" max="1038" width="15.85546875" style="30" customWidth="1"/>
    <col min="1039" max="1279" width="11.42578125" style="30"/>
    <col min="1280" max="1280" width="3" style="30" customWidth="1"/>
    <col min="1281" max="1281" width="15.42578125" style="30" customWidth="1"/>
    <col min="1282" max="1282" width="17.85546875" style="30" bestFit="1" customWidth="1"/>
    <col min="1283" max="1283" width="11.140625" style="30" customWidth="1"/>
    <col min="1284" max="1284" width="14" style="30" bestFit="1" customWidth="1"/>
    <col min="1285" max="1285" width="17.85546875" style="30" bestFit="1" customWidth="1"/>
    <col min="1286" max="1287" width="11.42578125" style="30"/>
    <col min="1288" max="1288" width="23.28515625" style="30" bestFit="1" customWidth="1"/>
    <col min="1289" max="1289" width="12.140625" style="30" customWidth="1"/>
    <col min="1290" max="1290" width="12.28515625" style="30" bestFit="1" customWidth="1"/>
    <col min="1291" max="1291" width="13.85546875" style="30" customWidth="1"/>
    <col min="1292" max="1292" width="11.42578125" style="30"/>
    <col min="1293" max="1293" width="12.28515625" style="30" customWidth="1"/>
    <col min="1294" max="1294" width="15.85546875" style="30" customWidth="1"/>
    <col min="1295" max="1535" width="11.42578125" style="30"/>
    <col min="1536" max="1536" width="3" style="30" customWidth="1"/>
    <col min="1537" max="1537" width="15.42578125" style="30" customWidth="1"/>
    <col min="1538" max="1538" width="17.85546875" style="30" bestFit="1" customWidth="1"/>
    <col min="1539" max="1539" width="11.140625" style="30" customWidth="1"/>
    <col min="1540" max="1540" width="14" style="30" bestFit="1" customWidth="1"/>
    <col min="1541" max="1541" width="17.85546875" style="30" bestFit="1" customWidth="1"/>
    <col min="1542" max="1543" width="11.42578125" style="30"/>
    <col min="1544" max="1544" width="23.28515625" style="30" bestFit="1" customWidth="1"/>
    <col min="1545" max="1545" width="12.140625" style="30" customWidth="1"/>
    <col min="1546" max="1546" width="12.28515625" style="30" bestFit="1" customWidth="1"/>
    <col min="1547" max="1547" width="13.85546875" style="30" customWidth="1"/>
    <col min="1548" max="1548" width="11.42578125" style="30"/>
    <col min="1549" max="1549" width="12.28515625" style="30" customWidth="1"/>
    <col min="1550" max="1550" width="15.85546875" style="30" customWidth="1"/>
    <col min="1551" max="1791" width="11.42578125" style="30"/>
    <col min="1792" max="1792" width="3" style="30" customWidth="1"/>
    <col min="1793" max="1793" width="15.42578125" style="30" customWidth="1"/>
    <col min="1794" max="1794" width="17.85546875" style="30" bestFit="1" customWidth="1"/>
    <col min="1795" max="1795" width="11.140625" style="30" customWidth="1"/>
    <col min="1796" max="1796" width="14" style="30" bestFit="1" customWidth="1"/>
    <col min="1797" max="1797" width="17.85546875" style="30" bestFit="1" customWidth="1"/>
    <col min="1798" max="1799" width="11.42578125" style="30"/>
    <col min="1800" max="1800" width="23.28515625" style="30" bestFit="1" customWidth="1"/>
    <col min="1801" max="1801" width="12.140625" style="30" customWidth="1"/>
    <col min="1802" max="1802" width="12.28515625" style="30" bestFit="1" customWidth="1"/>
    <col min="1803" max="1803" width="13.85546875" style="30" customWidth="1"/>
    <col min="1804" max="1804" width="11.42578125" style="30"/>
    <col min="1805" max="1805" width="12.28515625" style="30" customWidth="1"/>
    <col min="1806" max="1806" width="15.85546875" style="30" customWidth="1"/>
    <col min="1807" max="2047" width="11.42578125" style="30"/>
    <col min="2048" max="2048" width="3" style="30" customWidth="1"/>
    <col min="2049" max="2049" width="15.42578125" style="30" customWidth="1"/>
    <col min="2050" max="2050" width="17.85546875" style="30" bestFit="1" customWidth="1"/>
    <col min="2051" max="2051" width="11.140625" style="30" customWidth="1"/>
    <col min="2052" max="2052" width="14" style="30" bestFit="1" customWidth="1"/>
    <col min="2053" max="2053" width="17.85546875" style="30" bestFit="1" customWidth="1"/>
    <col min="2054" max="2055" width="11.42578125" style="30"/>
    <col min="2056" max="2056" width="23.28515625" style="30" bestFit="1" customWidth="1"/>
    <col min="2057" max="2057" width="12.140625" style="30" customWidth="1"/>
    <col min="2058" max="2058" width="12.28515625" style="30" bestFit="1" customWidth="1"/>
    <col min="2059" max="2059" width="13.85546875" style="30" customWidth="1"/>
    <col min="2060" max="2060" width="11.42578125" style="30"/>
    <col min="2061" max="2061" width="12.28515625" style="30" customWidth="1"/>
    <col min="2062" max="2062" width="15.85546875" style="30" customWidth="1"/>
    <col min="2063" max="2303" width="11.42578125" style="30"/>
    <col min="2304" max="2304" width="3" style="30" customWidth="1"/>
    <col min="2305" max="2305" width="15.42578125" style="30" customWidth="1"/>
    <col min="2306" max="2306" width="17.85546875" style="30" bestFit="1" customWidth="1"/>
    <col min="2307" max="2307" width="11.140625" style="30" customWidth="1"/>
    <col min="2308" max="2308" width="14" style="30" bestFit="1" customWidth="1"/>
    <col min="2309" max="2309" width="17.85546875" style="30" bestFit="1" customWidth="1"/>
    <col min="2310" max="2311" width="11.42578125" style="30"/>
    <col min="2312" max="2312" width="23.28515625" style="30" bestFit="1" customWidth="1"/>
    <col min="2313" max="2313" width="12.140625" style="30" customWidth="1"/>
    <col min="2314" max="2314" width="12.28515625" style="30" bestFit="1" customWidth="1"/>
    <col min="2315" max="2315" width="13.85546875" style="30" customWidth="1"/>
    <col min="2316" max="2316" width="11.42578125" style="30"/>
    <col min="2317" max="2317" width="12.28515625" style="30" customWidth="1"/>
    <col min="2318" max="2318" width="15.85546875" style="30" customWidth="1"/>
    <col min="2319" max="2559" width="11.42578125" style="30"/>
    <col min="2560" max="2560" width="3" style="30" customWidth="1"/>
    <col min="2561" max="2561" width="15.42578125" style="30" customWidth="1"/>
    <col min="2562" max="2562" width="17.85546875" style="30" bestFit="1" customWidth="1"/>
    <col min="2563" max="2563" width="11.140625" style="30" customWidth="1"/>
    <col min="2564" max="2564" width="14" style="30" bestFit="1" customWidth="1"/>
    <col min="2565" max="2565" width="17.85546875" style="30" bestFit="1" customWidth="1"/>
    <col min="2566" max="2567" width="11.42578125" style="30"/>
    <col min="2568" max="2568" width="23.28515625" style="30" bestFit="1" customWidth="1"/>
    <col min="2569" max="2569" width="12.140625" style="30" customWidth="1"/>
    <col min="2570" max="2570" width="12.28515625" style="30" bestFit="1" customWidth="1"/>
    <col min="2571" max="2571" width="13.85546875" style="30" customWidth="1"/>
    <col min="2572" max="2572" width="11.42578125" style="30"/>
    <col min="2573" max="2573" width="12.28515625" style="30" customWidth="1"/>
    <col min="2574" max="2574" width="15.85546875" style="30" customWidth="1"/>
    <col min="2575" max="2815" width="11.42578125" style="30"/>
    <col min="2816" max="2816" width="3" style="30" customWidth="1"/>
    <col min="2817" max="2817" width="15.42578125" style="30" customWidth="1"/>
    <col min="2818" max="2818" width="17.85546875" style="30" bestFit="1" customWidth="1"/>
    <col min="2819" max="2819" width="11.140625" style="30" customWidth="1"/>
    <col min="2820" max="2820" width="14" style="30" bestFit="1" customWidth="1"/>
    <col min="2821" max="2821" width="17.85546875" style="30" bestFit="1" customWidth="1"/>
    <col min="2822" max="2823" width="11.42578125" style="30"/>
    <col min="2824" max="2824" width="23.28515625" style="30" bestFit="1" customWidth="1"/>
    <col min="2825" max="2825" width="12.140625" style="30" customWidth="1"/>
    <col min="2826" max="2826" width="12.28515625" style="30" bestFit="1" customWidth="1"/>
    <col min="2827" max="2827" width="13.85546875" style="30" customWidth="1"/>
    <col min="2828" max="2828" width="11.42578125" style="30"/>
    <col min="2829" max="2829" width="12.28515625" style="30" customWidth="1"/>
    <col min="2830" max="2830" width="15.85546875" style="30" customWidth="1"/>
    <col min="2831" max="3071" width="11.42578125" style="30"/>
    <col min="3072" max="3072" width="3" style="30" customWidth="1"/>
    <col min="3073" max="3073" width="15.42578125" style="30" customWidth="1"/>
    <col min="3074" max="3074" width="17.85546875" style="30" bestFit="1" customWidth="1"/>
    <col min="3075" max="3075" width="11.140625" style="30" customWidth="1"/>
    <col min="3076" max="3076" width="14" style="30" bestFit="1" customWidth="1"/>
    <col min="3077" max="3077" width="17.85546875" style="30" bestFit="1" customWidth="1"/>
    <col min="3078" max="3079" width="11.42578125" style="30"/>
    <col min="3080" max="3080" width="23.28515625" style="30" bestFit="1" customWidth="1"/>
    <col min="3081" max="3081" width="12.140625" style="30" customWidth="1"/>
    <col min="3082" max="3082" width="12.28515625" style="30" bestFit="1" customWidth="1"/>
    <col min="3083" max="3083" width="13.85546875" style="30" customWidth="1"/>
    <col min="3084" max="3084" width="11.42578125" style="30"/>
    <col min="3085" max="3085" width="12.28515625" style="30" customWidth="1"/>
    <col min="3086" max="3086" width="15.85546875" style="30" customWidth="1"/>
    <col min="3087" max="3327" width="11.42578125" style="30"/>
    <col min="3328" max="3328" width="3" style="30" customWidth="1"/>
    <col min="3329" max="3329" width="15.42578125" style="30" customWidth="1"/>
    <col min="3330" max="3330" width="17.85546875" style="30" bestFit="1" customWidth="1"/>
    <col min="3331" max="3331" width="11.140625" style="30" customWidth="1"/>
    <col min="3332" max="3332" width="14" style="30" bestFit="1" customWidth="1"/>
    <col min="3333" max="3333" width="17.85546875" style="30" bestFit="1" customWidth="1"/>
    <col min="3334" max="3335" width="11.42578125" style="30"/>
    <col min="3336" max="3336" width="23.28515625" style="30" bestFit="1" customWidth="1"/>
    <col min="3337" max="3337" width="12.140625" style="30" customWidth="1"/>
    <col min="3338" max="3338" width="12.28515625" style="30" bestFit="1" customWidth="1"/>
    <col min="3339" max="3339" width="13.85546875" style="30" customWidth="1"/>
    <col min="3340" max="3340" width="11.42578125" style="30"/>
    <col min="3341" max="3341" width="12.28515625" style="30" customWidth="1"/>
    <col min="3342" max="3342" width="15.85546875" style="30" customWidth="1"/>
    <col min="3343" max="3583" width="11.42578125" style="30"/>
    <col min="3584" max="3584" width="3" style="30" customWidth="1"/>
    <col min="3585" max="3585" width="15.42578125" style="30" customWidth="1"/>
    <col min="3586" max="3586" width="17.85546875" style="30" bestFit="1" customWidth="1"/>
    <col min="3587" max="3587" width="11.140625" style="30" customWidth="1"/>
    <col min="3588" max="3588" width="14" style="30" bestFit="1" customWidth="1"/>
    <col min="3589" max="3589" width="17.85546875" style="30" bestFit="1" customWidth="1"/>
    <col min="3590" max="3591" width="11.42578125" style="30"/>
    <col min="3592" max="3592" width="23.28515625" style="30" bestFit="1" customWidth="1"/>
    <col min="3593" max="3593" width="12.140625" style="30" customWidth="1"/>
    <col min="3594" max="3594" width="12.28515625" style="30" bestFit="1" customWidth="1"/>
    <col min="3595" max="3595" width="13.85546875" style="30" customWidth="1"/>
    <col min="3596" max="3596" width="11.42578125" style="30"/>
    <col min="3597" max="3597" width="12.28515625" style="30" customWidth="1"/>
    <col min="3598" max="3598" width="15.85546875" style="30" customWidth="1"/>
    <col min="3599" max="3839" width="11.42578125" style="30"/>
    <col min="3840" max="3840" width="3" style="30" customWidth="1"/>
    <col min="3841" max="3841" width="15.42578125" style="30" customWidth="1"/>
    <col min="3842" max="3842" width="17.85546875" style="30" bestFit="1" customWidth="1"/>
    <col min="3843" max="3843" width="11.140625" style="30" customWidth="1"/>
    <col min="3844" max="3844" width="14" style="30" bestFit="1" customWidth="1"/>
    <col min="3845" max="3845" width="17.85546875" style="30" bestFit="1" customWidth="1"/>
    <col min="3846" max="3847" width="11.42578125" style="30"/>
    <col min="3848" max="3848" width="23.28515625" style="30" bestFit="1" customWidth="1"/>
    <col min="3849" max="3849" width="12.140625" style="30" customWidth="1"/>
    <col min="3850" max="3850" width="12.28515625" style="30" bestFit="1" customWidth="1"/>
    <col min="3851" max="3851" width="13.85546875" style="30" customWidth="1"/>
    <col min="3852" max="3852" width="11.42578125" style="30"/>
    <col min="3853" max="3853" width="12.28515625" style="30" customWidth="1"/>
    <col min="3854" max="3854" width="15.85546875" style="30" customWidth="1"/>
    <col min="3855" max="4095" width="11.42578125" style="30"/>
    <col min="4096" max="4096" width="3" style="30" customWidth="1"/>
    <col min="4097" max="4097" width="15.42578125" style="30" customWidth="1"/>
    <col min="4098" max="4098" width="17.85546875" style="30" bestFit="1" customWidth="1"/>
    <col min="4099" max="4099" width="11.140625" style="30" customWidth="1"/>
    <col min="4100" max="4100" width="14" style="30" bestFit="1" customWidth="1"/>
    <col min="4101" max="4101" width="17.85546875" style="30" bestFit="1" customWidth="1"/>
    <col min="4102" max="4103" width="11.42578125" style="30"/>
    <col min="4104" max="4104" width="23.28515625" style="30" bestFit="1" customWidth="1"/>
    <col min="4105" max="4105" width="12.140625" style="30" customWidth="1"/>
    <col min="4106" max="4106" width="12.28515625" style="30" bestFit="1" customWidth="1"/>
    <col min="4107" max="4107" width="13.85546875" style="30" customWidth="1"/>
    <col min="4108" max="4108" width="11.42578125" style="30"/>
    <col min="4109" max="4109" width="12.28515625" style="30" customWidth="1"/>
    <col min="4110" max="4110" width="15.85546875" style="30" customWidth="1"/>
    <col min="4111" max="4351" width="11.42578125" style="30"/>
    <col min="4352" max="4352" width="3" style="30" customWidth="1"/>
    <col min="4353" max="4353" width="15.42578125" style="30" customWidth="1"/>
    <col min="4354" max="4354" width="17.85546875" style="30" bestFit="1" customWidth="1"/>
    <col min="4355" max="4355" width="11.140625" style="30" customWidth="1"/>
    <col min="4356" max="4356" width="14" style="30" bestFit="1" customWidth="1"/>
    <col min="4357" max="4357" width="17.85546875" style="30" bestFit="1" customWidth="1"/>
    <col min="4358" max="4359" width="11.42578125" style="30"/>
    <col min="4360" max="4360" width="23.28515625" style="30" bestFit="1" customWidth="1"/>
    <col min="4361" max="4361" width="12.140625" style="30" customWidth="1"/>
    <col min="4362" max="4362" width="12.28515625" style="30" bestFit="1" customWidth="1"/>
    <col min="4363" max="4363" width="13.85546875" style="30" customWidth="1"/>
    <col min="4364" max="4364" width="11.42578125" style="30"/>
    <col min="4365" max="4365" width="12.28515625" style="30" customWidth="1"/>
    <col min="4366" max="4366" width="15.85546875" style="30" customWidth="1"/>
    <col min="4367" max="4607" width="11.42578125" style="30"/>
    <col min="4608" max="4608" width="3" style="30" customWidth="1"/>
    <col min="4609" max="4609" width="15.42578125" style="30" customWidth="1"/>
    <col min="4610" max="4610" width="17.85546875" style="30" bestFit="1" customWidth="1"/>
    <col min="4611" max="4611" width="11.140625" style="30" customWidth="1"/>
    <col min="4612" max="4612" width="14" style="30" bestFit="1" customWidth="1"/>
    <col min="4613" max="4613" width="17.85546875" style="30" bestFit="1" customWidth="1"/>
    <col min="4614" max="4615" width="11.42578125" style="30"/>
    <col min="4616" max="4616" width="23.28515625" style="30" bestFit="1" customWidth="1"/>
    <col min="4617" max="4617" width="12.140625" style="30" customWidth="1"/>
    <col min="4618" max="4618" width="12.28515625" style="30" bestFit="1" customWidth="1"/>
    <col min="4619" max="4619" width="13.85546875" style="30" customWidth="1"/>
    <col min="4620" max="4620" width="11.42578125" style="30"/>
    <col min="4621" max="4621" width="12.28515625" style="30" customWidth="1"/>
    <col min="4622" max="4622" width="15.85546875" style="30" customWidth="1"/>
    <col min="4623" max="4863" width="11.42578125" style="30"/>
    <col min="4864" max="4864" width="3" style="30" customWidth="1"/>
    <col min="4865" max="4865" width="15.42578125" style="30" customWidth="1"/>
    <col min="4866" max="4866" width="17.85546875" style="30" bestFit="1" customWidth="1"/>
    <col min="4867" max="4867" width="11.140625" style="30" customWidth="1"/>
    <col min="4868" max="4868" width="14" style="30" bestFit="1" customWidth="1"/>
    <col min="4869" max="4869" width="17.85546875" style="30" bestFit="1" customWidth="1"/>
    <col min="4870" max="4871" width="11.42578125" style="30"/>
    <col min="4872" max="4872" width="23.28515625" style="30" bestFit="1" customWidth="1"/>
    <col min="4873" max="4873" width="12.140625" style="30" customWidth="1"/>
    <col min="4874" max="4874" width="12.28515625" style="30" bestFit="1" customWidth="1"/>
    <col min="4875" max="4875" width="13.85546875" style="30" customWidth="1"/>
    <col min="4876" max="4876" width="11.42578125" style="30"/>
    <col min="4877" max="4877" width="12.28515625" style="30" customWidth="1"/>
    <col min="4878" max="4878" width="15.85546875" style="30" customWidth="1"/>
    <col min="4879" max="5119" width="11.42578125" style="30"/>
    <col min="5120" max="5120" width="3" style="30" customWidth="1"/>
    <col min="5121" max="5121" width="15.42578125" style="30" customWidth="1"/>
    <col min="5122" max="5122" width="17.85546875" style="30" bestFit="1" customWidth="1"/>
    <col min="5123" max="5123" width="11.140625" style="30" customWidth="1"/>
    <col min="5124" max="5124" width="14" style="30" bestFit="1" customWidth="1"/>
    <col min="5125" max="5125" width="17.85546875" style="30" bestFit="1" customWidth="1"/>
    <col min="5126" max="5127" width="11.42578125" style="30"/>
    <col min="5128" max="5128" width="23.28515625" style="30" bestFit="1" customWidth="1"/>
    <col min="5129" max="5129" width="12.140625" style="30" customWidth="1"/>
    <col min="5130" max="5130" width="12.28515625" style="30" bestFit="1" customWidth="1"/>
    <col min="5131" max="5131" width="13.85546875" style="30" customWidth="1"/>
    <col min="5132" max="5132" width="11.42578125" style="30"/>
    <col min="5133" max="5133" width="12.28515625" style="30" customWidth="1"/>
    <col min="5134" max="5134" width="15.85546875" style="30" customWidth="1"/>
    <col min="5135" max="5375" width="11.42578125" style="30"/>
    <col min="5376" max="5376" width="3" style="30" customWidth="1"/>
    <col min="5377" max="5377" width="15.42578125" style="30" customWidth="1"/>
    <col min="5378" max="5378" width="17.85546875" style="30" bestFit="1" customWidth="1"/>
    <col min="5379" max="5379" width="11.140625" style="30" customWidth="1"/>
    <col min="5380" max="5380" width="14" style="30" bestFit="1" customWidth="1"/>
    <col min="5381" max="5381" width="17.85546875" style="30" bestFit="1" customWidth="1"/>
    <col min="5382" max="5383" width="11.42578125" style="30"/>
    <col min="5384" max="5384" width="23.28515625" style="30" bestFit="1" customWidth="1"/>
    <col min="5385" max="5385" width="12.140625" style="30" customWidth="1"/>
    <col min="5386" max="5386" width="12.28515625" style="30" bestFit="1" customWidth="1"/>
    <col min="5387" max="5387" width="13.85546875" style="30" customWidth="1"/>
    <col min="5388" max="5388" width="11.42578125" style="30"/>
    <col min="5389" max="5389" width="12.28515625" style="30" customWidth="1"/>
    <col min="5390" max="5390" width="15.85546875" style="30" customWidth="1"/>
    <col min="5391" max="5631" width="11.42578125" style="30"/>
    <col min="5632" max="5632" width="3" style="30" customWidth="1"/>
    <col min="5633" max="5633" width="15.42578125" style="30" customWidth="1"/>
    <col min="5634" max="5634" width="17.85546875" style="30" bestFit="1" customWidth="1"/>
    <col min="5635" max="5635" width="11.140625" style="30" customWidth="1"/>
    <col min="5636" max="5636" width="14" style="30" bestFit="1" customWidth="1"/>
    <col min="5637" max="5637" width="17.85546875" style="30" bestFit="1" customWidth="1"/>
    <col min="5638" max="5639" width="11.42578125" style="30"/>
    <col min="5640" max="5640" width="23.28515625" style="30" bestFit="1" customWidth="1"/>
    <col min="5641" max="5641" width="12.140625" style="30" customWidth="1"/>
    <col min="5642" max="5642" width="12.28515625" style="30" bestFit="1" customWidth="1"/>
    <col min="5643" max="5643" width="13.85546875" style="30" customWidth="1"/>
    <col min="5644" max="5644" width="11.42578125" style="30"/>
    <col min="5645" max="5645" width="12.28515625" style="30" customWidth="1"/>
    <col min="5646" max="5646" width="15.85546875" style="30" customWidth="1"/>
    <col min="5647" max="5887" width="11.42578125" style="30"/>
    <col min="5888" max="5888" width="3" style="30" customWidth="1"/>
    <col min="5889" max="5889" width="15.42578125" style="30" customWidth="1"/>
    <col min="5890" max="5890" width="17.85546875" style="30" bestFit="1" customWidth="1"/>
    <col min="5891" max="5891" width="11.140625" style="30" customWidth="1"/>
    <col min="5892" max="5892" width="14" style="30" bestFit="1" customWidth="1"/>
    <col min="5893" max="5893" width="17.85546875" style="30" bestFit="1" customWidth="1"/>
    <col min="5894" max="5895" width="11.42578125" style="30"/>
    <col min="5896" max="5896" width="23.28515625" style="30" bestFit="1" customWidth="1"/>
    <col min="5897" max="5897" width="12.140625" style="30" customWidth="1"/>
    <col min="5898" max="5898" width="12.28515625" style="30" bestFit="1" customWidth="1"/>
    <col min="5899" max="5899" width="13.85546875" style="30" customWidth="1"/>
    <col min="5900" max="5900" width="11.42578125" style="30"/>
    <col min="5901" max="5901" width="12.28515625" style="30" customWidth="1"/>
    <col min="5902" max="5902" width="15.85546875" style="30" customWidth="1"/>
    <col min="5903" max="6143" width="11.42578125" style="30"/>
    <col min="6144" max="6144" width="3" style="30" customWidth="1"/>
    <col min="6145" max="6145" width="15.42578125" style="30" customWidth="1"/>
    <col min="6146" max="6146" width="17.85546875" style="30" bestFit="1" customWidth="1"/>
    <col min="6147" max="6147" width="11.140625" style="30" customWidth="1"/>
    <col min="6148" max="6148" width="14" style="30" bestFit="1" customWidth="1"/>
    <col min="6149" max="6149" width="17.85546875" style="30" bestFit="1" customWidth="1"/>
    <col min="6150" max="6151" width="11.42578125" style="30"/>
    <col min="6152" max="6152" width="23.28515625" style="30" bestFit="1" customWidth="1"/>
    <col min="6153" max="6153" width="12.140625" style="30" customWidth="1"/>
    <col min="6154" max="6154" width="12.28515625" style="30" bestFit="1" customWidth="1"/>
    <col min="6155" max="6155" width="13.85546875" style="30" customWidth="1"/>
    <col min="6156" max="6156" width="11.42578125" style="30"/>
    <col min="6157" max="6157" width="12.28515625" style="30" customWidth="1"/>
    <col min="6158" max="6158" width="15.85546875" style="30" customWidth="1"/>
    <col min="6159" max="6399" width="11.42578125" style="30"/>
    <col min="6400" max="6400" width="3" style="30" customWidth="1"/>
    <col min="6401" max="6401" width="15.42578125" style="30" customWidth="1"/>
    <col min="6402" max="6402" width="17.85546875" style="30" bestFit="1" customWidth="1"/>
    <col min="6403" max="6403" width="11.140625" style="30" customWidth="1"/>
    <col min="6404" max="6404" width="14" style="30" bestFit="1" customWidth="1"/>
    <col min="6405" max="6405" width="17.85546875" style="30" bestFit="1" customWidth="1"/>
    <col min="6406" max="6407" width="11.42578125" style="30"/>
    <col min="6408" max="6408" width="23.28515625" style="30" bestFit="1" customWidth="1"/>
    <col min="6409" max="6409" width="12.140625" style="30" customWidth="1"/>
    <col min="6410" max="6410" width="12.28515625" style="30" bestFit="1" customWidth="1"/>
    <col min="6411" max="6411" width="13.85546875" style="30" customWidth="1"/>
    <col min="6412" max="6412" width="11.42578125" style="30"/>
    <col min="6413" max="6413" width="12.28515625" style="30" customWidth="1"/>
    <col min="6414" max="6414" width="15.85546875" style="30" customWidth="1"/>
    <col min="6415" max="6655" width="11.42578125" style="30"/>
    <col min="6656" max="6656" width="3" style="30" customWidth="1"/>
    <col min="6657" max="6657" width="15.42578125" style="30" customWidth="1"/>
    <col min="6658" max="6658" width="17.85546875" style="30" bestFit="1" customWidth="1"/>
    <col min="6659" max="6659" width="11.140625" style="30" customWidth="1"/>
    <col min="6660" max="6660" width="14" style="30" bestFit="1" customWidth="1"/>
    <col min="6661" max="6661" width="17.85546875" style="30" bestFit="1" customWidth="1"/>
    <col min="6662" max="6663" width="11.42578125" style="30"/>
    <col min="6664" max="6664" width="23.28515625" style="30" bestFit="1" customWidth="1"/>
    <col min="6665" max="6665" width="12.140625" style="30" customWidth="1"/>
    <col min="6666" max="6666" width="12.28515625" style="30" bestFit="1" customWidth="1"/>
    <col min="6667" max="6667" width="13.85546875" style="30" customWidth="1"/>
    <col min="6668" max="6668" width="11.42578125" style="30"/>
    <col min="6669" max="6669" width="12.28515625" style="30" customWidth="1"/>
    <col min="6670" max="6670" width="15.85546875" style="30" customWidth="1"/>
    <col min="6671" max="6911" width="11.42578125" style="30"/>
    <col min="6912" max="6912" width="3" style="30" customWidth="1"/>
    <col min="6913" max="6913" width="15.42578125" style="30" customWidth="1"/>
    <col min="6914" max="6914" width="17.85546875" style="30" bestFit="1" customWidth="1"/>
    <col min="6915" max="6915" width="11.140625" style="30" customWidth="1"/>
    <col min="6916" max="6916" width="14" style="30" bestFit="1" customWidth="1"/>
    <col min="6917" max="6917" width="17.85546875" style="30" bestFit="1" customWidth="1"/>
    <col min="6918" max="6919" width="11.42578125" style="30"/>
    <col min="6920" max="6920" width="23.28515625" style="30" bestFit="1" customWidth="1"/>
    <col min="6921" max="6921" width="12.140625" style="30" customWidth="1"/>
    <col min="6922" max="6922" width="12.28515625" style="30" bestFit="1" customWidth="1"/>
    <col min="6923" max="6923" width="13.85546875" style="30" customWidth="1"/>
    <col min="6924" max="6924" width="11.42578125" style="30"/>
    <col min="6925" max="6925" width="12.28515625" style="30" customWidth="1"/>
    <col min="6926" max="6926" width="15.85546875" style="30" customWidth="1"/>
    <col min="6927" max="7167" width="11.42578125" style="30"/>
    <col min="7168" max="7168" width="3" style="30" customWidth="1"/>
    <col min="7169" max="7169" width="15.42578125" style="30" customWidth="1"/>
    <col min="7170" max="7170" width="17.85546875" style="30" bestFit="1" customWidth="1"/>
    <col min="7171" max="7171" width="11.140625" style="30" customWidth="1"/>
    <col min="7172" max="7172" width="14" style="30" bestFit="1" customWidth="1"/>
    <col min="7173" max="7173" width="17.85546875" style="30" bestFit="1" customWidth="1"/>
    <col min="7174" max="7175" width="11.42578125" style="30"/>
    <col min="7176" max="7176" width="23.28515625" style="30" bestFit="1" customWidth="1"/>
    <col min="7177" max="7177" width="12.140625" style="30" customWidth="1"/>
    <col min="7178" max="7178" width="12.28515625" style="30" bestFit="1" customWidth="1"/>
    <col min="7179" max="7179" width="13.85546875" style="30" customWidth="1"/>
    <col min="7180" max="7180" width="11.42578125" style="30"/>
    <col min="7181" max="7181" width="12.28515625" style="30" customWidth="1"/>
    <col min="7182" max="7182" width="15.85546875" style="30" customWidth="1"/>
    <col min="7183" max="7423" width="11.42578125" style="30"/>
    <col min="7424" max="7424" width="3" style="30" customWidth="1"/>
    <col min="7425" max="7425" width="15.42578125" style="30" customWidth="1"/>
    <col min="7426" max="7426" width="17.85546875" style="30" bestFit="1" customWidth="1"/>
    <col min="7427" max="7427" width="11.140625" style="30" customWidth="1"/>
    <col min="7428" max="7428" width="14" style="30" bestFit="1" customWidth="1"/>
    <col min="7429" max="7429" width="17.85546875" style="30" bestFit="1" customWidth="1"/>
    <col min="7430" max="7431" width="11.42578125" style="30"/>
    <col min="7432" max="7432" width="23.28515625" style="30" bestFit="1" customWidth="1"/>
    <col min="7433" max="7433" width="12.140625" style="30" customWidth="1"/>
    <col min="7434" max="7434" width="12.28515625" style="30" bestFit="1" customWidth="1"/>
    <col min="7435" max="7435" width="13.85546875" style="30" customWidth="1"/>
    <col min="7436" max="7436" width="11.42578125" style="30"/>
    <col min="7437" max="7437" width="12.28515625" style="30" customWidth="1"/>
    <col min="7438" max="7438" width="15.85546875" style="30" customWidth="1"/>
    <col min="7439" max="7679" width="11.42578125" style="30"/>
    <col min="7680" max="7680" width="3" style="30" customWidth="1"/>
    <col min="7681" max="7681" width="15.42578125" style="30" customWidth="1"/>
    <col min="7682" max="7682" width="17.85546875" style="30" bestFit="1" customWidth="1"/>
    <col min="7683" max="7683" width="11.140625" style="30" customWidth="1"/>
    <col min="7684" max="7684" width="14" style="30" bestFit="1" customWidth="1"/>
    <col min="7685" max="7685" width="17.85546875" style="30" bestFit="1" customWidth="1"/>
    <col min="7686" max="7687" width="11.42578125" style="30"/>
    <col min="7688" max="7688" width="23.28515625" style="30" bestFit="1" customWidth="1"/>
    <col min="7689" max="7689" width="12.140625" style="30" customWidth="1"/>
    <col min="7690" max="7690" width="12.28515625" style="30" bestFit="1" customWidth="1"/>
    <col min="7691" max="7691" width="13.85546875" style="30" customWidth="1"/>
    <col min="7692" max="7692" width="11.42578125" style="30"/>
    <col min="7693" max="7693" width="12.28515625" style="30" customWidth="1"/>
    <col min="7694" max="7694" width="15.85546875" style="30" customWidth="1"/>
    <col min="7695" max="7935" width="11.42578125" style="30"/>
    <col min="7936" max="7936" width="3" style="30" customWidth="1"/>
    <col min="7937" max="7937" width="15.42578125" style="30" customWidth="1"/>
    <col min="7938" max="7938" width="17.85546875" style="30" bestFit="1" customWidth="1"/>
    <col min="7939" max="7939" width="11.140625" style="30" customWidth="1"/>
    <col min="7940" max="7940" width="14" style="30" bestFit="1" customWidth="1"/>
    <col min="7941" max="7941" width="17.85546875" style="30" bestFit="1" customWidth="1"/>
    <col min="7942" max="7943" width="11.42578125" style="30"/>
    <col min="7944" max="7944" width="23.28515625" style="30" bestFit="1" customWidth="1"/>
    <col min="7945" max="7945" width="12.140625" style="30" customWidth="1"/>
    <col min="7946" max="7946" width="12.28515625" style="30" bestFit="1" customWidth="1"/>
    <col min="7947" max="7947" width="13.85546875" style="30" customWidth="1"/>
    <col min="7948" max="7948" width="11.42578125" style="30"/>
    <col min="7949" max="7949" width="12.28515625" style="30" customWidth="1"/>
    <col min="7950" max="7950" width="15.85546875" style="30" customWidth="1"/>
    <col min="7951" max="8191" width="11.42578125" style="30"/>
    <col min="8192" max="8192" width="3" style="30" customWidth="1"/>
    <col min="8193" max="8193" width="15.42578125" style="30" customWidth="1"/>
    <col min="8194" max="8194" width="17.85546875" style="30" bestFit="1" customWidth="1"/>
    <col min="8195" max="8195" width="11.140625" style="30" customWidth="1"/>
    <col min="8196" max="8196" width="14" style="30" bestFit="1" customWidth="1"/>
    <col min="8197" max="8197" width="17.85546875" style="30" bestFit="1" customWidth="1"/>
    <col min="8198" max="8199" width="11.42578125" style="30"/>
    <col min="8200" max="8200" width="23.28515625" style="30" bestFit="1" customWidth="1"/>
    <col min="8201" max="8201" width="12.140625" style="30" customWidth="1"/>
    <col min="8202" max="8202" width="12.28515625" style="30" bestFit="1" customWidth="1"/>
    <col min="8203" max="8203" width="13.85546875" style="30" customWidth="1"/>
    <col min="8204" max="8204" width="11.42578125" style="30"/>
    <col min="8205" max="8205" width="12.28515625" style="30" customWidth="1"/>
    <col min="8206" max="8206" width="15.85546875" style="30" customWidth="1"/>
    <col min="8207" max="8447" width="11.42578125" style="30"/>
    <col min="8448" max="8448" width="3" style="30" customWidth="1"/>
    <col min="8449" max="8449" width="15.42578125" style="30" customWidth="1"/>
    <col min="8450" max="8450" width="17.85546875" style="30" bestFit="1" customWidth="1"/>
    <col min="8451" max="8451" width="11.140625" style="30" customWidth="1"/>
    <col min="8452" max="8452" width="14" style="30" bestFit="1" customWidth="1"/>
    <col min="8453" max="8453" width="17.85546875" style="30" bestFit="1" customWidth="1"/>
    <col min="8454" max="8455" width="11.42578125" style="30"/>
    <col min="8456" max="8456" width="23.28515625" style="30" bestFit="1" customWidth="1"/>
    <col min="8457" max="8457" width="12.140625" style="30" customWidth="1"/>
    <col min="8458" max="8458" width="12.28515625" style="30" bestFit="1" customWidth="1"/>
    <col min="8459" max="8459" width="13.85546875" style="30" customWidth="1"/>
    <col min="8460" max="8460" width="11.42578125" style="30"/>
    <col min="8461" max="8461" width="12.28515625" style="30" customWidth="1"/>
    <col min="8462" max="8462" width="15.85546875" style="30" customWidth="1"/>
    <col min="8463" max="8703" width="11.42578125" style="30"/>
    <col min="8704" max="8704" width="3" style="30" customWidth="1"/>
    <col min="8705" max="8705" width="15.42578125" style="30" customWidth="1"/>
    <col min="8706" max="8706" width="17.85546875" style="30" bestFit="1" customWidth="1"/>
    <col min="8707" max="8707" width="11.140625" style="30" customWidth="1"/>
    <col min="8708" max="8708" width="14" style="30" bestFit="1" customWidth="1"/>
    <col min="8709" max="8709" width="17.85546875" style="30" bestFit="1" customWidth="1"/>
    <col min="8710" max="8711" width="11.42578125" style="30"/>
    <col min="8712" max="8712" width="23.28515625" style="30" bestFit="1" customWidth="1"/>
    <col min="8713" max="8713" width="12.140625" style="30" customWidth="1"/>
    <col min="8714" max="8714" width="12.28515625" style="30" bestFit="1" customWidth="1"/>
    <col min="8715" max="8715" width="13.85546875" style="30" customWidth="1"/>
    <col min="8716" max="8716" width="11.42578125" style="30"/>
    <col min="8717" max="8717" width="12.28515625" style="30" customWidth="1"/>
    <col min="8718" max="8718" width="15.85546875" style="30" customWidth="1"/>
    <col min="8719" max="8959" width="11.42578125" style="30"/>
    <col min="8960" max="8960" width="3" style="30" customWidth="1"/>
    <col min="8961" max="8961" width="15.42578125" style="30" customWidth="1"/>
    <col min="8962" max="8962" width="17.85546875" style="30" bestFit="1" customWidth="1"/>
    <col min="8963" max="8963" width="11.140625" style="30" customWidth="1"/>
    <col min="8964" max="8964" width="14" style="30" bestFit="1" customWidth="1"/>
    <col min="8965" max="8965" width="17.85546875" style="30" bestFit="1" customWidth="1"/>
    <col min="8966" max="8967" width="11.42578125" style="30"/>
    <col min="8968" max="8968" width="23.28515625" style="30" bestFit="1" customWidth="1"/>
    <col min="8969" max="8969" width="12.140625" style="30" customWidth="1"/>
    <col min="8970" max="8970" width="12.28515625" style="30" bestFit="1" customWidth="1"/>
    <col min="8971" max="8971" width="13.85546875" style="30" customWidth="1"/>
    <col min="8972" max="8972" width="11.42578125" style="30"/>
    <col min="8973" max="8973" width="12.28515625" style="30" customWidth="1"/>
    <col min="8974" max="8974" width="15.85546875" style="30" customWidth="1"/>
    <col min="8975" max="9215" width="11.42578125" style="30"/>
    <col min="9216" max="9216" width="3" style="30" customWidth="1"/>
    <col min="9217" max="9217" width="15.42578125" style="30" customWidth="1"/>
    <col min="9218" max="9218" width="17.85546875" style="30" bestFit="1" customWidth="1"/>
    <col min="9219" max="9219" width="11.140625" style="30" customWidth="1"/>
    <col min="9220" max="9220" width="14" style="30" bestFit="1" customWidth="1"/>
    <col min="9221" max="9221" width="17.85546875" style="30" bestFit="1" customWidth="1"/>
    <col min="9222" max="9223" width="11.42578125" style="30"/>
    <col min="9224" max="9224" width="23.28515625" style="30" bestFit="1" customWidth="1"/>
    <col min="9225" max="9225" width="12.140625" style="30" customWidth="1"/>
    <col min="9226" max="9226" width="12.28515625" style="30" bestFit="1" customWidth="1"/>
    <col min="9227" max="9227" width="13.85546875" style="30" customWidth="1"/>
    <col min="9228" max="9228" width="11.42578125" style="30"/>
    <col min="9229" max="9229" width="12.28515625" style="30" customWidth="1"/>
    <col min="9230" max="9230" width="15.85546875" style="30" customWidth="1"/>
    <col min="9231" max="9471" width="11.42578125" style="30"/>
    <col min="9472" max="9472" width="3" style="30" customWidth="1"/>
    <col min="9473" max="9473" width="15.42578125" style="30" customWidth="1"/>
    <col min="9474" max="9474" width="17.85546875" style="30" bestFit="1" customWidth="1"/>
    <col min="9475" max="9475" width="11.140625" style="30" customWidth="1"/>
    <col min="9476" max="9476" width="14" style="30" bestFit="1" customWidth="1"/>
    <col min="9477" max="9477" width="17.85546875" style="30" bestFit="1" customWidth="1"/>
    <col min="9478" max="9479" width="11.42578125" style="30"/>
    <col min="9480" max="9480" width="23.28515625" style="30" bestFit="1" customWidth="1"/>
    <col min="9481" max="9481" width="12.140625" style="30" customWidth="1"/>
    <col min="9482" max="9482" width="12.28515625" style="30" bestFit="1" customWidth="1"/>
    <col min="9483" max="9483" width="13.85546875" style="30" customWidth="1"/>
    <col min="9484" max="9484" width="11.42578125" style="30"/>
    <col min="9485" max="9485" width="12.28515625" style="30" customWidth="1"/>
    <col min="9486" max="9486" width="15.85546875" style="30" customWidth="1"/>
    <col min="9487" max="9727" width="11.42578125" style="30"/>
    <col min="9728" max="9728" width="3" style="30" customWidth="1"/>
    <col min="9729" max="9729" width="15.42578125" style="30" customWidth="1"/>
    <col min="9730" max="9730" width="17.85546875" style="30" bestFit="1" customWidth="1"/>
    <col min="9731" max="9731" width="11.140625" style="30" customWidth="1"/>
    <col min="9732" max="9732" width="14" style="30" bestFit="1" customWidth="1"/>
    <col min="9733" max="9733" width="17.85546875" style="30" bestFit="1" customWidth="1"/>
    <col min="9734" max="9735" width="11.42578125" style="30"/>
    <col min="9736" max="9736" width="23.28515625" style="30" bestFit="1" customWidth="1"/>
    <col min="9737" max="9737" width="12.140625" style="30" customWidth="1"/>
    <col min="9738" max="9738" width="12.28515625" style="30" bestFit="1" customWidth="1"/>
    <col min="9739" max="9739" width="13.85546875" style="30" customWidth="1"/>
    <col min="9740" max="9740" width="11.42578125" style="30"/>
    <col min="9741" max="9741" width="12.28515625" style="30" customWidth="1"/>
    <col min="9742" max="9742" width="15.85546875" style="30" customWidth="1"/>
    <col min="9743" max="9983" width="11.42578125" style="30"/>
    <col min="9984" max="9984" width="3" style="30" customWidth="1"/>
    <col min="9985" max="9985" width="15.42578125" style="30" customWidth="1"/>
    <col min="9986" max="9986" width="17.85546875" style="30" bestFit="1" customWidth="1"/>
    <col min="9987" max="9987" width="11.140625" style="30" customWidth="1"/>
    <col min="9988" max="9988" width="14" style="30" bestFit="1" customWidth="1"/>
    <col min="9989" max="9989" width="17.85546875" style="30" bestFit="1" customWidth="1"/>
    <col min="9990" max="9991" width="11.42578125" style="30"/>
    <col min="9992" max="9992" width="23.28515625" style="30" bestFit="1" customWidth="1"/>
    <col min="9993" max="9993" width="12.140625" style="30" customWidth="1"/>
    <col min="9994" max="9994" width="12.28515625" style="30" bestFit="1" customWidth="1"/>
    <col min="9995" max="9995" width="13.85546875" style="30" customWidth="1"/>
    <col min="9996" max="9996" width="11.42578125" style="30"/>
    <col min="9997" max="9997" width="12.28515625" style="30" customWidth="1"/>
    <col min="9998" max="9998" width="15.85546875" style="30" customWidth="1"/>
    <col min="9999" max="10239" width="11.42578125" style="30"/>
    <col min="10240" max="10240" width="3" style="30" customWidth="1"/>
    <col min="10241" max="10241" width="15.42578125" style="30" customWidth="1"/>
    <col min="10242" max="10242" width="17.85546875" style="30" bestFit="1" customWidth="1"/>
    <col min="10243" max="10243" width="11.140625" style="30" customWidth="1"/>
    <col min="10244" max="10244" width="14" style="30" bestFit="1" customWidth="1"/>
    <col min="10245" max="10245" width="17.85546875" style="30" bestFit="1" customWidth="1"/>
    <col min="10246" max="10247" width="11.42578125" style="30"/>
    <col min="10248" max="10248" width="23.28515625" style="30" bestFit="1" customWidth="1"/>
    <col min="10249" max="10249" width="12.140625" style="30" customWidth="1"/>
    <col min="10250" max="10250" width="12.28515625" style="30" bestFit="1" customWidth="1"/>
    <col min="10251" max="10251" width="13.85546875" style="30" customWidth="1"/>
    <col min="10252" max="10252" width="11.42578125" style="30"/>
    <col min="10253" max="10253" width="12.28515625" style="30" customWidth="1"/>
    <col min="10254" max="10254" width="15.85546875" style="30" customWidth="1"/>
    <col min="10255" max="10495" width="11.42578125" style="30"/>
    <col min="10496" max="10496" width="3" style="30" customWidth="1"/>
    <col min="10497" max="10497" width="15.42578125" style="30" customWidth="1"/>
    <col min="10498" max="10498" width="17.85546875" style="30" bestFit="1" customWidth="1"/>
    <col min="10499" max="10499" width="11.140625" style="30" customWidth="1"/>
    <col min="10500" max="10500" width="14" style="30" bestFit="1" customWidth="1"/>
    <col min="10501" max="10501" width="17.85546875" style="30" bestFit="1" customWidth="1"/>
    <col min="10502" max="10503" width="11.42578125" style="30"/>
    <col min="10504" max="10504" width="23.28515625" style="30" bestFit="1" customWidth="1"/>
    <col min="10505" max="10505" width="12.140625" style="30" customWidth="1"/>
    <col min="10506" max="10506" width="12.28515625" style="30" bestFit="1" customWidth="1"/>
    <col min="10507" max="10507" width="13.85546875" style="30" customWidth="1"/>
    <col min="10508" max="10508" width="11.42578125" style="30"/>
    <col min="10509" max="10509" width="12.28515625" style="30" customWidth="1"/>
    <col min="10510" max="10510" width="15.85546875" style="30" customWidth="1"/>
    <col min="10511" max="10751" width="11.42578125" style="30"/>
    <col min="10752" max="10752" width="3" style="30" customWidth="1"/>
    <col min="10753" max="10753" width="15.42578125" style="30" customWidth="1"/>
    <col min="10754" max="10754" width="17.85546875" style="30" bestFit="1" customWidth="1"/>
    <col min="10755" max="10755" width="11.140625" style="30" customWidth="1"/>
    <col min="10756" max="10756" width="14" style="30" bestFit="1" customWidth="1"/>
    <col min="10757" max="10757" width="17.85546875" style="30" bestFit="1" customWidth="1"/>
    <col min="10758" max="10759" width="11.42578125" style="30"/>
    <col min="10760" max="10760" width="23.28515625" style="30" bestFit="1" customWidth="1"/>
    <col min="10761" max="10761" width="12.140625" style="30" customWidth="1"/>
    <col min="10762" max="10762" width="12.28515625" style="30" bestFit="1" customWidth="1"/>
    <col min="10763" max="10763" width="13.85546875" style="30" customWidth="1"/>
    <col min="10764" max="10764" width="11.42578125" style="30"/>
    <col min="10765" max="10765" width="12.28515625" style="30" customWidth="1"/>
    <col min="10766" max="10766" width="15.85546875" style="30" customWidth="1"/>
    <col min="10767" max="11007" width="11.42578125" style="30"/>
    <col min="11008" max="11008" width="3" style="30" customWidth="1"/>
    <col min="11009" max="11009" width="15.42578125" style="30" customWidth="1"/>
    <col min="11010" max="11010" width="17.85546875" style="30" bestFit="1" customWidth="1"/>
    <col min="11011" max="11011" width="11.140625" style="30" customWidth="1"/>
    <col min="11012" max="11012" width="14" style="30" bestFit="1" customWidth="1"/>
    <col min="11013" max="11013" width="17.85546875" style="30" bestFit="1" customWidth="1"/>
    <col min="11014" max="11015" width="11.42578125" style="30"/>
    <col min="11016" max="11016" width="23.28515625" style="30" bestFit="1" customWidth="1"/>
    <col min="11017" max="11017" width="12.140625" style="30" customWidth="1"/>
    <col min="11018" max="11018" width="12.28515625" style="30" bestFit="1" customWidth="1"/>
    <col min="11019" max="11019" width="13.85546875" style="30" customWidth="1"/>
    <col min="11020" max="11020" width="11.42578125" style="30"/>
    <col min="11021" max="11021" width="12.28515625" style="30" customWidth="1"/>
    <col min="11022" max="11022" width="15.85546875" style="30" customWidth="1"/>
    <col min="11023" max="11263" width="11.42578125" style="30"/>
    <col min="11264" max="11264" width="3" style="30" customWidth="1"/>
    <col min="11265" max="11265" width="15.42578125" style="30" customWidth="1"/>
    <col min="11266" max="11266" width="17.85546875" style="30" bestFit="1" customWidth="1"/>
    <col min="11267" max="11267" width="11.140625" style="30" customWidth="1"/>
    <col min="11268" max="11268" width="14" style="30" bestFit="1" customWidth="1"/>
    <col min="11269" max="11269" width="17.85546875" style="30" bestFit="1" customWidth="1"/>
    <col min="11270" max="11271" width="11.42578125" style="30"/>
    <col min="11272" max="11272" width="23.28515625" style="30" bestFit="1" customWidth="1"/>
    <col min="11273" max="11273" width="12.140625" style="30" customWidth="1"/>
    <col min="11274" max="11274" width="12.28515625" style="30" bestFit="1" customWidth="1"/>
    <col min="11275" max="11275" width="13.85546875" style="30" customWidth="1"/>
    <col min="11276" max="11276" width="11.42578125" style="30"/>
    <col min="11277" max="11277" width="12.28515625" style="30" customWidth="1"/>
    <col min="11278" max="11278" width="15.85546875" style="30" customWidth="1"/>
    <col min="11279" max="11519" width="11.42578125" style="30"/>
    <col min="11520" max="11520" width="3" style="30" customWidth="1"/>
    <col min="11521" max="11521" width="15.42578125" style="30" customWidth="1"/>
    <col min="11522" max="11522" width="17.85546875" style="30" bestFit="1" customWidth="1"/>
    <col min="11523" max="11523" width="11.140625" style="30" customWidth="1"/>
    <col min="11524" max="11524" width="14" style="30" bestFit="1" customWidth="1"/>
    <col min="11525" max="11525" width="17.85546875" style="30" bestFit="1" customWidth="1"/>
    <col min="11526" max="11527" width="11.42578125" style="30"/>
    <col min="11528" max="11528" width="23.28515625" style="30" bestFit="1" customWidth="1"/>
    <col min="11529" max="11529" width="12.140625" style="30" customWidth="1"/>
    <col min="11530" max="11530" width="12.28515625" style="30" bestFit="1" customWidth="1"/>
    <col min="11531" max="11531" width="13.85546875" style="30" customWidth="1"/>
    <col min="11532" max="11532" width="11.42578125" style="30"/>
    <col min="11533" max="11533" width="12.28515625" style="30" customWidth="1"/>
    <col min="11534" max="11534" width="15.85546875" style="30" customWidth="1"/>
    <col min="11535" max="11775" width="11.42578125" style="30"/>
    <col min="11776" max="11776" width="3" style="30" customWidth="1"/>
    <col min="11777" max="11777" width="15.42578125" style="30" customWidth="1"/>
    <col min="11778" max="11778" width="17.85546875" style="30" bestFit="1" customWidth="1"/>
    <col min="11779" max="11779" width="11.140625" style="30" customWidth="1"/>
    <col min="11780" max="11780" width="14" style="30" bestFit="1" customWidth="1"/>
    <col min="11781" max="11781" width="17.85546875" style="30" bestFit="1" customWidth="1"/>
    <col min="11782" max="11783" width="11.42578125" style="30"/>
    <col min="11784" max="11784" width="23.28515625" style="30" bestFit="1" customWidth="1"/>
    <col min="11785" max="11785" width="12.140625" style="30" customWidth="1"/>
    <col min="11786" max="11786" width="12.28515625" style="30" bestFit="1" customWidth="1"/>
    <col min="11787" max="11787" width="13.85546875" style="30" customWidth="1"/>
    <col min="11788" max="11788" width="11.42578125" style="30"/>
    <col min="11789" max="11789" width="12.28515625" style="30" customWidth="1"/>
    <col min="11790" max="11790" width="15.85546875" style="30" customWidth="1"/>
    <col min="11791" max="12031" width="11.42578125" style="30"/>
    <col min="12032" max="12032" width="3" style="30" customWidth="1"/>
    <col min="12033" max="12033" width="15.42578125" style="30" customWidth="1"/>
    <col min="12034" max="12034" width="17.85546875" style="30" bestFit="1" customWidth="1"/>
    <col min="12035" max="12035" width="11.140625" style="30" customWidth="1"/>
    <col min="12036" max="12036" width="14" style="30" bestFit="1" customWidth="1"/>
    <col min="12037" max="12037" width="17.85546875" style="30" bestFit="1" customWidth="1"/>
    <col min="12038" max="12039" width="11.42578125" style="30"/>
    <col min="12040" max="12040" width="23.28515625" style="30" bestFit="1" customWidth="1"/>
    <col min="12041" max="12041" width="12.140625" style="30" customWidth="1"/>
    <col min="12042" max="12042" width="12.28515625" style="30" bestFit="1" customWidth="1"/>
    <col min="12043" max="12043" width="13.85546875" style="30" customWidth="1"/>
    <col min="12044" max="12044" width="11.42578125" style="30"/>
    <col min="12045" max="12045" width="12.28515625" style="30" customWidth="1"/>
    <col min="12046" max="12046" width="15.85546875" style="30" customWidth="1"/>
    <col min="12047" max="12287" width="11.42578125" style="30"/>
    <col min="12288" max="12288" width="3" style="30" customWidth="1"/>
    <col min="12289" max="12289" width="15.42578125" style="30" customWidth="1"/>
    <col min="12290" max="12290" width="17.85546875" style="30" bestFit="1" customWidth="1"/>
    <col min="12291" max="12291" width="11.140625" style="30" customWidth="1"/>
    <col min="12292" max="12292" width="14" style="30" bestFit="1" customWidth="1"/>
    <col min="12293" max="12293" width="17.85546875" style="30" bestFit="1" customWidth="1"/>
    <col min="12294" max="12295" width="11.42578125" style="30"/>
    <col min="12296" max="12296" width="23.28515625" style="30" bestFit="1" customWidth="1"/>
    <col min="12297" max="12297" width="12.140625" style="30" customWidth="1"/>
    <col min="12298" max="12298" width="12.28515625" style="30" bestFit="1" customWidth="1"/>
    <col min="12299" max="12299" width="13.85546875" style="30" customWidth="1"/>
    <col min="12300" max="12300" width="11.42578125" style="30"/>
    <col min="12301" max="12301" width="12.28515625" style="30" customWidth="1"/>
    <col min="12302" max="12302" width="15.85546875" style="30" customWidth="1"/>
    <col min="12303" max="12543" width="11.42578125" style="30"/>
    <col min="12544" max="12544" width="3" style="30" customWidth="1"/>
    <col min="12545" max="12545" width="15.42578125" style="30" customWidth="1"/>
    <col min="12546" max="12546" width="17.85546875" style="30" bestFit="1" customWidth="1"/>
    <col min="12547" max="12547" width="11.140625" style="30" customWidth="1"/>
    <col min="12548" max="12548" width="14" style="30" bestFit="1" customWidth="1"/>
    <col min="12549" max="12549" width="17.85546875" style="30" bestFit="1" customWidth="1"/>
    <col min="12550" max="12551" width="11.42578125" style="30"/>
    <col min="12552" max="12552" width="23.28515625" style="30" bestFit="1" customWidth="1"/>
    <col min="12553" max="12553" width="12.140625" style="30" customWidth="1"/>
    <col min="12554" max="12554" width="12.28515625" style="30" bestFit="1" customWidth="1"/>
    <col min="12555" max="12555" width="13.85546875" style="30" customWidth="1"/>
    <col min="12556" max="12556" width="11.42578125" style="30"/>
    <col min="12557" max="12557" width="12.28515625" style="30" customWidth="1"/>
    <col min="12558" max="12558" width="15.85546875" style="30" customWidth="1"/>
    <col min="12559" max="12799" width="11.42578125" style="30"/>
    <col min="12800" max="12800" width="3" style="30" customWidth="1"/>
    <col min="12801" max="12801" width="15.42578125" style="30" customWidth="1"/>
    <col min="12802" max="12802" width="17.85546875" style="30" bestFit="1" customWidth="1"/>
    <col min="12803" max="12803" width="11.140625" style="30" customWidth="1"/>
    <col min="12804" max="12804" width="14" style="30" bestFit="1" customWidth="1"/>
    <col min="12805" max="12805" width="17.85546875" style="30" bestFit="1" customWidth="1"/>
    <col min="12806" max="12807" width="11.42578125" style="30"/>
    <col min="12808" max="12808" width="23.28515625" style="30" bestFit="1" customWidth="1"/>
    <col min="12809" max="12809" width="12.140625" style="30" customWidth="1"/>
    <col min="12810" max="12810" width="12.28515625" style="30" bestFit="1" customWidth="1"/>
    <col min="12811" max="12811" width="13.85546875" style="30" customWidth="1"/>
    <col min="12812" max="12812" width="11.42578125" style="30"/>
    <col min="12813" max="12813" width="12.28515625" style="30" customWidth="1"/>
    <col min="12814" max="12814" width="15.85546875" style="30" customWidth="1"/>
    <col min="12815" max="13055" width="11.42578125" style="30"/>
    <col min="13056" max="13056" width="3" style="30" customWidth="1"/>
    <col min="13057" max="13057" width="15.42578125" style="30" customWidth="1"/>
    <col min="13058" max="13058" width="17.85546875" style="30" bestFit="1" customWidth="1"/>
    <col min="13059" max="13059" width="11.140625" style="30" customWidth="1"/>
    <col min="13060" max="13060" width="14" style="30" bestFit="1" customWidth="1"/>
    <col min="13061" max="13061" width="17.85546875" style="30" bestFit="1" customWidth="1"/>
    <col min="13062" max="13063" width="11.42578125" style="30"/>
    <col min="13064" max="13064" width="23.28515625" style="30" bestFit="1" customWidth="1"/>
    <col min="13065" max="13065" width="12.140625" style="30" customWidth="1"/>
    <col min="13066" max="13066" width="12.28515625" style="30" bestFit="1" customWidth="1"/>
    <col min="13067" max="13067" width="13.85546875" style="30" customWidth="1"/>
    <col min="13068" max="13068" width="11.42578125" style="30"/>
    <col min="13069" max="13069" width="12.28515625" style="30" customWidth="1"/>
    <col min="13070" max="13070" width="15.85546875" style="30" customWidth="1"/>
    <col min="13071" max="13311" width="11.42578125" style="30"/>
    <col min="13312" max="13312" width="3" style="30" customWidth="1"/>
    <col min="13313" max="13313" width="15.42578125" style="30" customWidth="1"/>
    <col min="13314" max="13314" width="17.85546875" style="30" bestFit="1" customWidth="1"/>
    <col min="13315" max="13315" width="11.140625" style="30" customWidth="1"/>
    <col min="13316" max="13316" width="14" style="30" bestFit="1" customWidth="1"/>
    <col min="13317" max="13317" width="17.85546875" style="30" bestFit="1" customWidth="1"/>
    <col min="13318" max="13319" width="11.42578125" style="30"/>
    <col min="13320" max="13320" width="23.28515625" style="30" bestFit="1" customWidth="1"/>
    <col min="13321" max="13321" width="12.140625" style="30" customWidth="1"/>
    <col min="13322" max="13322" width="12.28515625" style="30" bestFit="1" customWidth="1"/>
    <col min="13323" max="13323" width="13.85546875" style="30" customWidth="1"/>
    <col min="13324" max="13324" width="11.42578125" style="30"/>
    <col min="13325" max="13325" width="12.28515625" style="30" customWidth="1"/>
    <col min="13326" max="13326" width="15.85546875" style="30" customWidth="1"/>
    <col min="13327" max="13567" width="11.42578125" style="30"/>
    <col min="13568" max="13568" width="3" style="30" customWidth="1"/>
    <col min="13569" max="13569" width="15.42578125" style="30" customWidth="1"/>
    <col min="13570" max="13570" width="17.85546875" style="30" bestFit="1" customWidth="1"/>
    <col min="13571" max="13571" width="11.140625" style="30" customWidth="1"/>
    <col min="13572" max="13572" width="14" style="30" bestFit="1" customWidth="1"/>
    <col min="13573" max="13573" width="17.85546875" style="30" bestFit="1" customWidth="1"/>
    <col min="13574" max="13575" width="11.42578125" style="30"/>
    <col min="13576" max="13576" width="23.28515625" style="30" bestFit="1" customWidth="1"/>
    <col min="13577" max="13577" width="12.140625" style="30" customWidth="1"/>
    <col min="13578" max="13578" width="12.28515625" style="30" bestFit="1" customWidth="1"/>
    <col min="13579" max="13579" width="13.85546875" style="30" customWidth="1"/>
    <col min="13580" max="13580" width="11.42578125" style="30"/>
    <col min="13581" max="13581" width="12.28515625" style="30" customWidth="1"/>
    <col min="13582" max="13582" width="15.85546875" style="30" customWidth="1"/>
    <col min="13583" max="13823" width="11.42578125" style="30"/>
    <col min="13824" max="13824" width="3" style="30" customWidth="1"/>
    <col min="13825" max="13825" width="15.42578125" style="30" customWidth="1"/>
    <col min="13826" max="13826" width="17.85546875" style="30" bestFit="1" customWidth="1"/>
    <col min="13827" max="13827" width="11.140625" style="30" customWidth="1"/>
    <col min="13828" max="13828" width="14" style="30" bestFit="1" customWidth="1"/>
    <col min="13829" max="13829" width="17.85546875" style="30" bestFit="1" customWidth="1"/>
    <col min="13830" max="13831" width="11.42578125" style="30"/>
    <col min="13832" max="13832" width="23.28515625" style="30" bestFit="1" customWidth="1"/>
    <col min="13833" max="13833" width="12.140625" style="30" customWidth="1"/>
    <col min="13834" max="13834" width="12.28515625" style="30" bestFit="1" customWidth="1"/>
    <col min="13835" max="13835" width="13.85546875" style="30" customWidth="1"/>
    <col min="13836" max="13836" width="11.42578125" style="30"/>
    <col min="13837" max="13837" width="12.28515625" style="30" customWidth="1"/>
    <col min="13838" max="13838" width="15.85546875" style="30" customWidth="1"/>
    <col min="13839" max="14079" width="11.42578125" style="30"/>
    <col min="14080" max="14080" width="3" style="30" customWidth="1"/>
    <col min="14081" max="14081" width="15.42578125" style="30" customWidth="1"/>
    <col min="14082" max="14082" width="17.85546875" style="30" bestFit="1" customWidth="1"/>
    <col min="14083" max="14083" width="11.140625" style="30" customWidth="1"/>
    <col min="14084" max="14084" width="14" style="30" bestFit="1" customWidth="1"/>
    <col min="14085" max="14085" width="17.85546875" style="30" bestFit="1" customWidth="1"/>
    <col min="14086" max="14087" width="11.42578125" style="30"/>
    <col min="14088" max="14088" width="23.28515625" style="30" bestFit="1" customWidth="1"/>
    <col min="14089" max="14089" width="12.140625" style="30" customWidth="1"/>
    <col min="14090" max="14090" width="12.28515625" style="30" bestFit="1" customWidth="1"/>
    <col min="14091" max="14091" width="13.85546875" style="30" customWidth="1"/>
    <col min="14092" max="14092" width="11.42578125" style="30"/>
    <col min="14093" max="14093" width="12.28515625" style="30" customWidth="1"/>
    <col min="14094" max="14094" width="15.85546875" style="30" customWidth="1"/>
    <col min="14095" max="14335" width="11.42578125" style="30"/>
    <col min="14336" max="14336" width="3" style="30" customWidth="1"/>
    <col min="14337" max="14337" width="15.42578125" style="30" customWidth="1"/>
    <col min="14338" max="14338" width="17.85546875" style="30" bestFit="1" customWidth="1"/>
    <col min="14339" max="14339" width="11.140625" style="30" customWidth="1"/>
    <col min="14340" max="14340" width="14" style="30" bestFit="1" customWidth="1"/>
    <col min="14341" max="14341" width="17.85546875" style="30" bestFit="1" customWidth="1"/>
    <col min="14342" max="14343" width="11.42578125" style="30"/>
    <col min="14344" max="14344" width="23.28515625" style="30" bestFit="1" customWidth="1"/>
    <col min="14345" max="14345" width="12.140625" style="30" customWidth="1"/>
    <col min="14346" max="14346" width="12.28515625" style="30" bestFit="1" customWidth="1"/>
    <col min="14347" max="14347" width="13.85546875" style="30" customWidth="1"/>
    <col min="14348" max="14348" width="11.42578125" style="30"/>
    <col min="14349" max="14349" width="12.28515625" style="30" customWidth="1"/>
    <col min="14350" max="14350" width="15.85546875" style="30" customWidth="1"/>
    <col min="14351" max="14591" width="11.42578125" style="30"/>
    <col min="14592" max="14592" width="3" style="30" customWidth="1"/>
    <col min="14593" max="14593" width="15.42578125" style="30" customWidth="1"/>
    <col min="14594" max="14594" width="17.85546875" style="30" bestFit="1" customWidth="1"/>
    <col min="14595" max="14595" width="11.140625" style="30" customWidth="1"/>
    <col min="14596" max="14596" width="14" style="30" bestFit="1" customWidth="1"/>
    <col min="14597" max="14597" width="17.85546875" style="30" bestFit="1" customWidth="1"/>
    <col min="14598" max="14599" width="11.42578125" style="30"/>
    <col min="14600" max="14600" width="23.28515625" style="30" bestFit="1" customWidth="1"/>
    <col min="14601" max="14601" width="12.140625" style="30" customWidth="1"/>
    <col min="14602" max="14602" width="12.28515625" style="30" bestFit="1" customWidth="1"/>
    <col min="14603" max="14603" width="13.85546875" style="30" customWidth="1"/>
    <col min="14604" max="14604" width="11.42578125" style="30"/>
    <col min="14605" max="14605" width="12.28515625" style="30" customWidth="1"/>
    <col min="14606" max="14606" width="15.85546875" style="30" customWidth="1"/>
    <col min="14607" max="14847" width="11.42578125" style="30"/>
    <col min="14848" max="14848" width="3" style="30" customWidth="1"/>
    <col min="14849" max="14849" width="15.42578125" style="30" customWidth="1"/>
    <col min="14850" max="14850" width="17.85546875" style="30" bestFit="1" customWidth="1"/>
    <col min="14851" max="14851" width="11.140625" style="30" customWidth="1"/>
    <col min="14852" max="14852" width="14" style="30" bestFit="1" customWidth="1"/>
    <col min="14853" max="14853" width="17.85546875" style="30" bestFit="1" customWidth="1"/>
    <col min="14854" max="14855" width="11.42578125" style="30"/>
    <col min="14856" max="14856" width="23.28515625" style="30" bestFit="1" customWidth="1"/>
    <col min="14857" max="14857" width="12.140625" style="30" customWidth="1"/>
    <col min="14858" max="14858" width="12.28515625" style="30" bestFit="1" customWidth="1"/>
    <col min="14859" max="14859" width="13.85546875" style="30" customWidth="1"/>
    <col min="14860" max="14860" width="11.42578125" style="30"/>
    <col min="14861" max="14861" width="12.28515625" style="30" customWidth="1"/>
    <col min="14862" max="14862" width="15.85546875" style="30" customWidth="1"/>
    <col min="14863" max="15103" width="11.42578125" style="30"/>
    <col min="15104" max="15104" width="3" style="30" customWidth="1"/>
    <col min="15105" max="15105" width="15.42578125" style="30" customWidth="1"/>
    <col min="15106" max="15106" width="17.85546875" style="30" bestFit="1" customWidth="1"/>
    <col min="15107" max="15107" width="11.140625" style="30" customWidth="1"/>
    <col min="15108" max="15108" width="14" style="30" bestFit="1" customWidth="1"/>
    <col min="15109" max="15109" width="17.85546875" style="30" bestFit="1" customWidth="1"/>
    <col min="15110" max="15111" width="11.42578125" style="30"/>
    <col min="15112" max="15112" width="23.28515625" style="30" bestFit="1" customWidth="1"/>
    <col min="15113" max="15113" width="12.140625" style="30" customWidth="1"/>
    <col min="15114" max="15114" width="12.28515625" style="30" bestFit="1" customWidth="1"/>
    <col min="15115" max="15115" width="13.85546875" style="30" customWidth="1"/>
    <col min="15116" max="15116" width="11.42578125" style="30"/>
    <col min="15117" max="15117" width="12.28515625" style="30" customWidth="1"/>
    <col min="15118" max="15118" width="15.85546875" style="30" customWidth="1"/>
    <col min="15119" max="15359" width="11.42578125" style="30"/>
    <col min="15360" max="15360" width="3" style="30" customWidth="1"/>
    <col min="15361" max="15361" width="15.42578125" style="30" customWidth="1"/>
    <col min="15362" max="15362" width="17.85546875" style="30" bestFit="1" customWidth="1"/>
    <col min="15363" max="15363" width="11.140625" style="30" customWidth="1"/>
    <col min="15364" max="15364" width="14" style="30" bestFit="1" customWidth="1"/>
    <col min="15365" max="15365" width="17.85546875" style="30" bestFit="1" customWidth="1"/>
    <col min="15366" max="15367" width="11.42578125" style="30"/>
    <col min="15368" max="15368" width="23.28515625" style="30" bestFit="1" customWidth="1"/>
    <col min="15369" max="15369" width="12.140625" style="30" customWidth="1"/>
    <col min="15370" max="15370" width="12.28515625" style="30" bestFit="1" customWidth="1"/>
    <col min="15371" max="15371" width="13.85546875" style="30" customWidth="1"/>
    <col min="15372" max="15372" width="11.42578125" style="30"/>
    <col min="15373" max="15373" width="12.28515625" style="30" customWidth="1"/>
    <col min="15374" max="15374" width="15.85546875" style="30" customWidth="1"/>
    <col min="15375" max="15615" width="11.42578125" style="30"/>
    <col min="15616" max="15616" width="3" style="30" customWidth="1"/>
    <col min="15617" max="15617" width="15.42578125" style="30" customWidth="1"/>
    <col min="15618" max="15618" width="17.85546875" style="30" bestFit="1" customWidth="1"/>
    <col min="15619" max="15619" width="11.140625" style="30" customWidth="1"/>
    <col min="15620" max="15620" width="14" style="30" bestFit="1" customWidth="1"/>
    <col min="15621" max="15621" width="17.85546875" style="30" bestFit="1" customWidth="1"/>
    <col min="15622" max="15623" width="11.42578125" style="30"/>
    <col min="15624" max="15624" width="23.28515625" style="30" bestFit="1" customWidth="1"/>
    <col min="15625" max="15625" width="12.140625" style="30" customWidth="1"/>
    <col min="15626" max="15626" width="12.28515625" style="30" bestFit="1" customWidth="1"/>
    <col min="15627" max="15627" width="13.85546875" style="30" customWidth="1"/>
    <col min="15628" max="15628" width="11.42578125" style="30"/>
    <col min="15629" max="15629" width="12.28515625" style="30" customWidth="1"/>
    <col min="15630" max="15630" width="15.85546875" style="30" customWidth="1"/>
    <col min="15631" max="15871" width="11.42578125" style="30"/>
    <col min="15872" max="15872" width="3" style="30" customWidth="1"/>
    <col min="15873" max="15873" width="15.42578125" style="30" customWidth="1"/>
    <col min="15874" max="15874" width="17.85546875" style="30" bestFit="1" customWidth="1"/>
    <col min="15875" max="15875" width="11.140625" style="30" customWidth="1"/>
    <col min="15876" max="15876" width="14" style="30" bestFit="1" customWidth="1"/>
    <col min="15877" max="15877" width="17.85546875" style="30" bestFit="1" customWidth="1"/>
    <col min="15878" max="15879" width="11.42578125" style="30"/>
    <col min="15880" max="15880" width="23.28515625" style="30" bestFit="1" customWidth="1"/>
    <col min="15881" max="15881" width="12.140625" style="30" customWidth="1"/>
    <col min="15882" max="15882" width="12.28515625" style="30" bestFit="1" customWidth="1"/>
    <col min="15883" max="15883" width="13.85546875" style="30" customWidth="1"/>
    <col min="15884" max="15884" width="11.42578125" style="30"/>
    <col min="15885" max="15885" width="12.28515625" style="30" customWidth="1"/>
    <col min="15886" max="15886" width="15.85546875" style="30" customWidth="1"/>
    <col min="15887" max="16127" width="11.42578125" style="30"/>
    <col min="16128" max="16128" width="3" style="30" customWidth="1"/>
    <col min="16129" max="16129" width="15.42578125" style="30" customWidth="1"/>
    <col min="16130" max="16130" width="17.85546875" style="30" bestFit="1" customWidth="1"/>
    <col min="16131" max="16131" width="11.140625" style="30" customWidth="1"/>
    <col min="16132" max="16132" width="14" style="30" bestFit="1" customWidth="1"/>
    <col min="16133" max="16133" width="17.85546875" style="30" bestFit="1" customWidth="1"/>
    <col min="16134" max="16135" width="11.42578125" style="30"/>
    <col min="16136" max="16136" width="23.28515625" style="30" bestFit="1" customWidth="1"/>
    <col min="16137" max="16137" width="12.140625" style="30" customWidth="1"/>
    <col min="16138" max="16138" width="12.28515625" style="30" bestFit="1" customWidth="1"/>
    <col min="16139" max="16139" width="13.85546875" style="30" customWidth="1"/>
    <col min="16140" max="16140" width="11.42578125" style="30"/>
    <col min="16141" max="16141" width="12.28515625" style="30" customWidth="1"/>
    <col min="16142" max="16142" width="15.85546875" style="30" customWidth="1"/>
    <col min="16143" max="16384" width="11.42578125" style="30"/>
  </cols>
  <sheetData>
    <row r="1" spans="2:15" s="14" customFormat="1" ht="16.5" x14ac:dyDescent="0.3">
      <c r="N1" s="15"/>
    </row>
    <row r="2" spans="2:15" s="14" customFormat="1" ht="66" customHeight="1" x14ac:dyDescent="0.3">
      <c r="C2" s="167" t="s">
        <v>82</v>
      </c>
      <c r="D2" s="167"/>
      <c r="E2" s="167"/>
      <c r="F2" s="167"/>
      <c r="G2" s="167"/>
      <c r="H2" s="167"/>
      <c r="I2" s="167"/>
      <c r="J2" s="167"/>
      <c r="K2" s="167"/>
      <c r="L2" s="167"/>
      <c r="M2" s="167"/>
      <c r="N2" s="167"/>
      <c r="O2" s="167"/>
    </row>
    <row r="3" spans="2:15" s="14" customFormat="1" ht="21.75" customHeight="1" x14ac:dyDescent="0.3">
      <c r="C3" s="165" t="s">
        <v>83</v>
      </c>
      <c r="D3" s="166"/>
      <c r="E3" s="166"/>
      <c r="F3" s="166"/>
      <c r="G3" s="166"/>
      <c r="H3" s="166"/>
      <c r="I3" s="166"/>
      <c r="J3" s="166"/>
      <c r="K3" s="166"/>
      <c r="L3" s="166"/>
      <c r="M3" s="166"/>
      <c r="N3" s="166"/>
      <c r="O3" s="166"/>
    </row>
    <row r="4" spans="2:15" s="14" customFormat="1" ht="36.75" customHeight="1" x14ac:dyDescent="0.3">
      <c r="C4" s="188" t="s">
        <v>79</v>
      </c>
      <c r="D4" s="189"/>
      <c r="E4" s="189"/>
      <c r="F4" s="189"/>
      <c r="G4" s="189"/>
      <c r="H4" s="189"/>
      <c r="I4" s="189"/>
      <c r="J4" s="189"/>
      <c r="K4" s="189"/>
      <c r="L4" s="189"/>
      <c r="M4" s="189"/>
      <c r="N4" s="189"/>
      <c r="O4" s="189"/>
    </row>
    <row r="5" spans="2:15" s="14" customFormat="1" ht="14.25" customHeight="1" x14ac:dyDescent="0.3">
      <c r="B5" s="2"/>
      <c r="C5" s="174" t="s">
        <v>49</v>
      </c>
      <c r="D5" s="175"/>
      <c r="E5" s="175"/>
      <c r="F5" s="175"/>
      <c r="G5" s="175"/>
      <c r="H5" s="175"/>
      <c r="I5" s="175"/>
      <c r="J5" s="175"/>
      <c r="K5" s="175"/>
      <c r="L5" s="175"/>
      <c r="M5" s="175"/>
      <c r="N5" s="175"/>
      <c r="O5" s="175"/>
    </row>
    <row r="6" spans="2:15" s="14" customFormat="1" ht="14.25" customHeight="1" x14ac:dyDescent="0.3">
      <c r="B6" s="2"/>
      <c r="C6" s="2"/>
      <c r="D6" s="2"/>
      <c r="E6" s="2"/>
      <c r="F6" s="2"/>
      <c r="G6" s="2"/>
      <c r="H6" s="2"/>
      <c r="I6" s="2"/>
      <c r="J6" s="2"/>
      <c r="K6" s="2"/>
      <c r="L6" s="2"/>
      <c r="M6" s="2"/>
      <c r="N6" s="7"/>
      <c r="O6" s="2"/>
    </row>
    <row r="7" spans="2:15" s="14" customFormat="1" ht="14.25" customHeight="1" x14ac:dyDescent="0.3">
      <c r="B7" s="2"/>
      <c r="C7" s="2"/>
      <c r="D7" s="2"/>
      <c r="E7" s="2"/>
      <c r="F7" s="2"/>
      <c r="G7" s="2"/>
      <c r="H7" s="2"/>
      <c r="I7" s="2"/>
      <c r="J7" s="2"/>
      <c r="K7" s="2"/>
      <c r="L7" s="2"/>
      <c r="M7" s="2"/>
      <c r="N7" s="7"/>
      <c r="O7" s="2"/>
    </row>
    <row r="8" spans="2:15" s="14" customFormat="1" ht="14.25" customHeight="1" x14ac:dyDescent="0.3">
      <c r="B8" s="13" t="s">
        <v>8</v>
      </c>
      <c r="C8" s="13"/>
      <c r="D8" s="12"/>
      <c r="E8" s="177"/>
      <c r="F8" s="177"/>
      <c r="G8" s="177"/>
      <c r="H8" s="177"/>
      <c r="I8" s="177"/>
      <c r="J8" s="177"/>
      <c r="K8" s="177"/>
      <c r="L8" s="177"/>
      <c r="M8" s="177"/>
      <c r="N8" s="177"/>
      <c r="O8" s="177"/>
    </row>
    <row r="9" spans="2:15" s="14" customFormat="1" ht="16.5" x14ac:dyDescent="0.3">
      <c r="B9" s="176" t="s">
        <v>9</v>
      </c>
      <c r="C9" s="176"/>
      <c r="D9" s="12"/>
      <c r="E9" s="178"/>
      <c r="F9" s="178"/>
      <c r="G9" s="178"/>
      <c r="H9" s="178"/>
      <c r="I9" s="178"/>
      <c r="J9" s="178"/>
      <c r="K9" s="178"/>
      <c r="L9" s="178"/>
      <c r="M9" s="178"/>
      <c r="N9" s="178"/>
      <c r="O9" s="178"/>
    </row>
    <row r="10" spans="2:15" s="14" customFormat="1" ht="16.5" x14ac:dyDescent="0.3">
      <c r="B10" s="13"/>
      <c r="C10" s="13"/>
      <c r="D10" s="12"/>
      <c r="E10" s="4"/>
      <c r="F10" s="4"/>
      <c r="G10" s="4"/>
      <c r="H10" s="4"/>
      <c r="I10" s="4"/>
      <c r="J10" s="4"/>
      <c r="K10" s="4"/>
      <c r="L10" s="4"/>
      <c r="M10" s="4"/>
      <c r="N10" s="8"/>
    </row>
    <row r="11" spans="2:15" s="14" customFormat="1" ht="16.5" x14ac:dyDescent="0.3">
      <c r="B11" s="13"/>
      <c r="C11" s="13"/>
      <c r="D11" s="12"/>
      <c r="E11" s="4"/>
      <c r="F11" s="4"/>
      <c r="G11" s="4"/>
      <c r="H11" s="4"/>
      <c r="I11" s="4"/>
      <c r="J11" s="4"/>
      <c r="K11" s="4"/>
      <c r="L11" s="4"/>
      <c r="M11" s="4"/>
      <c r="N11" s="8"/>
    </row>
    <row r="12" spans="2:15" s="14" customFormat="1" ht="16.5" hidden="1" x14ac:dyDescent="0.3">
      <c r="B12" s="13" t="s">
        <v>10</v>
      </c>
      <c r="C12" s="13"/>
      <c r="D12" s="12"/>
      <c r="E12" s="177"/>
      <c r="F12" s="177"/>
      <c r="G12" s="177"/>
      <c r="H12" s="177"/>
      <c r="I12" s="177"/>
      <c r="J12" s="177"/>
      <c r="K12" s="177"/>
      <c r="L12" s="177"/>
      <c r="M12" s="177"/>
      <c r="N12" s="177"/>
      <c r="O12" s="177"/>
    </row>
    <row r="13" spans="2:15" s="14" customFormat="1" ht="16.5" hidden="1" x14ac:dyDescent="0.3">
      <c r="B13" s="176" t="s">
        <v>11</v>
      </c>
      <c r="C13" s="176"/>
      <c r="D13" s="12"/>
      <c r="E13" s="178"/>
      <c r="F13" s="178"/>
      <c r="G13" s="178"/>
      <c r="H13" s="178"/>
      <c r="I13" s="178"/>
      <c r="J13" s="178"/>
      <c r="K13" s="178"/>
      <c r="L13" s="178"/>
      <c r="M13" s="178"/>
      <c r="N13" s="178"/>
      <c r="O13" s="178"/>
    </row>
    <row r="14" spans="2:15" s="14" customFormat="1" ht="16.5" hidden="1" x14ac:dyDescent="0.3">
      <c r="B14" s="13" t="s">
        <v>12</v>
      </c>
      <c r="C14" s="13"/>
      <c r="D14" s="12"/>
      <c r="E14" s="178"/>
      <c r="F14" s="178"/>
      <c r="G14" s="178"/>
      <c r="H14" s="178"/>
      <c r="I14" s="178"/>
      <c r="J14" s="178"/>
      <c r="K14" s="178"/>
      <c r="L14" s="178"/>
      <c r="M14" s="178"/>
      <c r="N14" s="178"/>
      <c r="O14" s="178"/>
    </row>
    <row r="15" spans="2:15" s="14" customFormat="1" ht="16.5" x14ac:dyDescent="0.3">
      <c r="B15" s="5"/>
      <c r="C15" s="5"/>
      <c r="D15" s="5"/>
      <c r="E15" s="16"/>
      <c r="F15" s="16"/>
      <c r="G15" s="16"/>
      <c r="H15" s="16"/>
      <c r="I15" s="16"/>
      <c r="J15" s="16"/>
      <c r="K15" s="16"/>
      <c r="L15" s="16"/>
      <c r="M15" s="16"/>
      <c r="N15" s="17"/>
    </row>
    <row r="16" spans="2:15" s="14" customFormat="1" ht="16.5" x14ac:dyDescent="0.3">
      <c r="B16" s="16"/>
      <c r="C16" s="16"/>
      <c r="D16" s="16"/>
      <c r="E16" s="16"/>
      <c r="F16" s="16"/>
      <c r="G16" s="16"/>
      <c r="H16" s="16"/>
      <c r="I16" s="16"/>
      <c r="J16" s="16"/>
      <c r="K16" s="16"/>
      <c r="L16" s="16"/>
      <c r="M16" s="16"/>
      <c r="N16" s="17"/>
    </row>
    <row r="17" spans="1:15" s="97" customFormat="1" ht="16.5" x14ac:dyDescent="0.25">
      <c r="B17" s="96"/>
      <c r="O17" s="98"/>
    </row>
    <row r="18" spans="1:15" s="97" customFormat="1" ht="44.25" customHeight="1" x14ac:dyDescent="0.25">
      <c r="B18" s="204" t="s">
        <v>50</v>
      </c>
      <c r="C18" s="205"/>
      <c r="D18" s="205"/>
      <c r="E18" s="205"/>
      <c r="F18" s="205"/>
      <c r="G18" s="205"/>
      <c r="H18" s="205"/>
      <c r="I18" s="205"/>
      <c r="J18" s="205"/>
      <c r="K18" s="205"/>
      <c r="L18" s="205"/>
      <c r="M18" s="205"/>
      <c r="N18" s="205"/>
      <c r="O18" s="205"/>
    </row>
    <row r="19" spans="1:15" s="97" customFormat="1" ht="16.5" x14ac:dyDescent="0.25">
      <c r="A19" s="99"/>
      <c r="B19" s="99"/>
      <c r="C19" s="99"/>
      <c r="D19" s="99"/>
      <c r="E19" s="99"/>
      <c r="F19" s="99"/>
      <c r="G19" s="99"/>
      <c r="H19" s="99"/>
      <c r="I19" s="99"/>
      <c r="J19" s="99"/>
      <c r="K19" s="99"/>
      <c r="L19" s="99"/>
      <c r="M19" s="99"/>
      <c r="N19" s="99"/>
    </row>
    <row r="20" spans="1:15" s="100" customFormat="1" ht="25.5" customHeight="1" x14ac:dyDescent="0.25">
      <c r="B20" s="101" t="s">
        <v>15</v>
      </c>
      <c r="C20" s="102" t="s">
        <v>13</v>
      </c>
      <c r="D20" s="196" t="s">
        <v>0</v>
      </c>
      <c r="E20" s="197"/>
      <c r="F20" s="190" t="s">
        <v>2</v>
      </c>
      <c r="G20" s="191"/>
      <c r="H20" s="200" t="s">
        <v>85</v>
      </c>
      <c r="I20" s="201"/>
      <c r="J20" s="200" t="s">
        <v>4</v>
      </c>
      <c r="K20" s="201"/>
      <c r="L20" s="200" t="s">
        <v>51</v>
      </c>
      <c r="M20" s="201"/>
      <c r="N20" s="215" t="s">
        <v>5</v>
      </c>
      <c r="O20" s="216"/>
    </row>
    <row r="21" spans="1:15" s="100" customFormat="1" ht="16.5" x14ac:dyDescent="0.25">
      <c r="B21" s="103">
        <v>1</v>
      </c>
      <c r="C21" s="118"/>
      <c r="D21" s="198"/>
      <c r="E21" s="199"/>
      <c r="F21" s="192"/>
      <c r="G21" s="193"/>
      <c r="H21" s="192"/>
      <c r="I21" s="193"/>
      <c r="J21" s="192"/>
      <c r="K21" s="219"/>
      <c r="L21" s="202">
        <f>H21+J21-F21</f>
        <v>0</v>
      </c>
      <c r="M21" s="203"/>
      <c r="N21" s="217">
        <f>-D21-F21+H21+J21</f>
        <v>0</v>
      </c>
      <c r="O21" s="203"/>
    </row>
    <row r="22" spans="1:15" s="100" customFormat="1" ht="16.5" x14ac:dyDescent="0.25">
      <c r="B22" s="104">
        <v>2</v>
      </c>
      <c r="C22" s="111">
        <f>C21+1</f>
        <v>1</v>
      </c>
      <c r="D22" s="206"/>
      <c r="E22" s="207"/>
      <c r="F22" s="194"/>
      <c r="G22" s="195"/>
      <c r="H22" s="194"/>
      <c r="I22" s="195"/>
      <c r="J22" s="194"/>
      <c r="K22" s="220"/>
      <c r="L22" s="209">
        <f t="shared" ref="L22:L23" si="0">H22+J22-F22</f>
        <v>0</v>
      </c>
      <c r="M22" s="210"/>
      <c r="N22" s="218">
        <f>-D22-F22+H22+J22</f>
        <v>0</v>
      </c>
      <c r="O22" s="210"/>
    </row>
    <row r="23" spans="1:15" s="100" customFormat="1" ht="16.5" x14ac:dyDescent="0.25">
      <c r="B23" s="104">
        <v>3</v>
      </c>
      <c r="C23" s="111">
        <f>C22+1</f>
        <v>2</v>
      </c>
      <c r="D23" s="206"/>
      <c r="E23" s="208"/>
      <c r="F23" s="194"/>
      <c r="G23" s="195"/>
      <c r="H23" s="194"/>
      <c r="I23" s="195"/>
      <c r="J23" s="194"/>
      <c r="K23" s="220"/>
      <c r="L23" s="211">
        <f t="shared" si="0"/>
        <v>0</v>
      </c>
      <c r="M23" s="212"/>
      <c r="N23" s="218">
        <f>-D23-F23+H23+J23</f>
        <v>0</v>
      </c>
      <c r="O23" s="210"/>
    </row>
    <row r="24" spans="1:15" s="100" customFormat="1" ht="16.5" x14ac:dyDescent="0.25">
      <c r="B24" s="105"/>
      <c r="C24" s="106" t="s">
        <v>6</v>
      </c>
      <c r="D24" s="213">
        <f>SUM(D21:E23)</f>
        <v>0</v>
      </c>
      <c r="E24" s="213"/>
      <c r="F24" s="213">
        <f t="shared" ref="F24" si="1">SUM(F21:G23)</f>
        <v>0</v>
      </c>
      <c r="G24" s="213"/>
      <c r="H24" s="213">
        <f t="shared" ref="H24" si="2">SUM(H21:I23)</f>
        <v>0</v>
      </c>
      <c r="I24" s="213"/>
      <c r="J24" s="213">
        <f t="shared" ref="J24:L24" si="3">SUM(J21:K23)</f>
        <v>0</v>
      </c>
      <c r="K24" s="213"/>
      <c r="L24" s="213">
        <f t="shared" si="3"/>
        <v>0</v>
      </c>
      <c r="M24" s="213"/>
      <c r="N24" s="214">
        <f>SUM(N21:N23)</f>
        <v>0</v>
      </c>
      <c r="O24" s="214"/>
    </row>
    <row r="25" spans="1:15" s="97" customFormat="1" ht="16.5" x14ac:dyDescent="0.25">
      <c r="E25" s="107"/>
    </row>
    <row r="26" spans="1:15" s="97" customFormat="1" ht="16.5" x14ac:dyDescent="0.25">
      <c r="E26" s="107"/>
    </row>
    <row r="27" spans="1:15" s="97" customFormat="1" ht="16.5" x14ac:dyDescent="0.25"/>
  </sheetData>
  <sheetProtection selectLockedCells="1"/>
  <mergeCells count="42">
    <mergeCell ref="N24:O24"/>
    <mergeCell ref="N20:O20"/>
    <mergeCell ref="H20:I20"/>
    <mergeCell ref="J20:K20"/>
    <mergeCell ref="N21:O21"/>
    <mergeCell ref="N22:O22"/>
    <mergeCell ref="N23:O23"/>
    <mergeCell ref="H24:I24"/>
    <mergeCell ref="J21:K21"/>
    <mergeCell ref="J22:K22"/>
    <mergeCell ref="J23:K23"/>
    <mergeCell ref="H21:I21"/>
    <mergeCell ref="L24:M24"/>
    <mergeCell ref="D24:E24"/>
    <mergeCell ref="F24:G24"/>
    <mergeCell ref="J24:K24"/>
    <mergeCell ref="H22:I22"/>
    <mergeCell ref="H23:I23"/>
    <mergeCell ref="F20:G20"/>
    <mergeCell ref="F21:G21"/>
    <mergeCell ref="F22:G22"/>
    <mergeCell ref="F23:G23"/>
    <mergeCell ref="E14:O14"/>
    <mergeCell ref="D20:E20"/>
    <mergeCell ref="D21:E21"/>
    <mergeCell ref="L20:M20"/>
    <mergeCell ref="L21:M21"/>
    <mergeCell ref="B18:O18"/>
    <mergeCell ref="D22:E22"/>
    <mergeCell ref="D23:E23"/>
    <mergeCell ref="L22:M22"/>
    <mergeCell ref="L23:M23"/>
    <mergeCell ref="B13:C13"/>
    <mergeCell ref="C2:O2"/>
    <mergeCell ref="C4:O4"/>
    <mergeCell ref="B9:C9"/>
    <mergeCell ref="C5:O5"/>
    <mergeCell ref="E8:O8"/>
    <mergeCell ref="E9:O9"/>
    <mergeCell ref="E12:O12"/>
    <mergeCell ref="E13:O13"/>
    <mergeCell ref="C3:O3"/>
  </mergeCells>
  <conditionalFormatting sqref="C22:C23">
    <cfRule type="cellIs" dxfId="0" priority="1" operator="lessThan">
      <formula>2000</formula>
    </cfRule>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 d'utilisation</vt:lpstr>
      <vt:lpstr>Methode 1 Déficit financement</vt:lpstr>
      <vt:lpstr>Méthode 2 Recettes prévis.</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m.decamps</dc:creator>
  <cp:lastModifiedBy>m.decamps</cp:lastModifiedBy>
  <dcterms:created xsi:type="dcterms:W3CDTF">2015-03-09T08:44:40Z</dcterms:created>
  <dcterms:modified xsi:type="dcterms:W3CDTF">2015-10-05T07:23:12Z</dcterms:modified>
</cp:coreProperties>
</file>