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95" windowWidth="19440" windowHeight="7575" tabRatio="490" activeTab="0"/>
  </bookViews>
  <sheets>
    <sheet name="Avant de commencer" sheetId="1" r:id="rId1"/>
    <sheet name="EgaliteNonDiscrim" sheetId="2" r:id="rId2"/>
    <sheet name="DD-TIC" sheetId="3" r:id="rId3"/>
    <sheet name="Innovation" sheetId="4" r:id="rId4"/>
  </sheets>
  <definedNames>
    <definedName name="AAP_Accueil">#REF!</definedName>
    <definedName name="AAP_PPN">#REF!</definedName>
    <definedName name="Biodiversité">#REF!</definedName>
    <definedName name="Communication_Evènements">#REF!</definedName>
    <definedName name="Entreprises">#REF!</definedName>
    <definedName name="Evènements">#REF!</definedName>
    <definedName name="Formation_sensibilisation">#REF!</definedName>
    <definedName name="Gouvernance">#REF!</definedName>
    <definedName name="Livrables_Immatériels">#REF!</definedName>
    <definedName name="Livrables_matériels">#REF!</definedName>
    <definedName name="Thématiques">#REF!</definedName>
    <definedName name="_xlnm.Print_Area" localSheetId="0">'Avant de commencer'!$A$1:$H$43</definedName>
    <definedName name="_xlnm.Print_Area" localSheetId="1">'EgaliteNonDiscrim'!$A$1:$H$63</definedName>
    <definedName name="_xlnm.Print_Area" localSheetId="3">'Innovation'!$A$1:$U$31</definedName>
  </definedNames>
  <calcPr fullCalcOnLoad="1"/>
</workbook>
</file>

<file path=xl/sharedStrings.xml><?xml version="1.0" encoding="utf-8"?>
<sst xmlns="http://schemas.openxmlformats.org/spreadsheetml/2006/main" count="235" uniqueCount="134">
  <si>
    <t>Intitulé de l'opération</t>
  </si>
  <si>
    <t>Bénéficiaire</t>
  </si>
  <si>
    <t>N° administratif du dossier</t>
  </si>
  <si>
    <t>Egalité des chances/Non-discrimination</t>
  </si>
  <si>
    <t>Parmi vos salariés/employés, combien d'entre eux ont</t>
  </si>
  <si>
    <t>Total</t>
  </si>
  <si>
    <t>soit</t>
  </si>
  <si>
    <t>des salariés de votre structure</t>
  </si>
  <si>
    <t>Oui</t>
  </si>
  <si>
    <t>Non</t>
  </si>
  <si>
    <t>Avez-vous recours</t>
  </si>
  <si>
    <t>à l'apprentissage ?</t>
  </si>
  <si>
    <t>aux emplois aidés ?</t>
  </si>
  <si>
    <t>au "Contrat de génération" ?</t>
  </si>
  <si>
    <t>Si oui, combien ?</t>
  </si>
  <si>
    <t>plus de 55 ans ?</t>
  </si>
  <si>
    <t>Si non, pourquoi n'avez/ne souhaitez-vous pas recourir à ce type de dispositifs ?</t>
  </si>
  <si>
    <t>Votre structure applique-t-elle une politique volontariste d'embauche et de maintien dans l'emploi des seniors ?</t>
  </si>
  <si>
    <t>moins de 26 ans ?</t>
  </si>
  <si>
    <t>aux contrats de professionnalisation</t>
  </si>
  <si>
    <t>au parrainage</t>
  </si>
  <si>
    <t>Votre structure applique-t-elle une politique volontariste en faveur de l'emploi des moins de 26 ans ?</t>
  </si>
  <si>
    <t>Handicap</t>
  </si>
  <si>
    <t>Promotion de l'égalité Femmes-Hommes</t>
  </si>
  <si>
    <t>Combien compte votre structure de salariés/employés à temps partiel ?</t>
  </si>
  <si>
    <t>♂</t>
  </si>
  <si>
    <t>♀</t>
  </si>
  <si>
    <t>Equipe dirigeante</t>
  </si>
  <si>
    <t>Cadre</t>
  </si>
  <si>
    <t>Non cadre</t>
  </si>
  <si>
    <t>Merci de nous chiffrer la composition genrée de votre structure selon les catégories indiquées</t>
  </si>
  <si>
    <t>Totaux</t>
  </si>
  <si>
    <t>Développement durable</t>
  </si>
  <si>
    <t>Dans le cadre de vos achats, investissements, prestations externes,… favorisez-vous, d'une manière ou d'une autre, les candidats démontrant un engagement éco-responsable, en faveur d'une bonne gestion des ressources et des déchets ?</t>
  </si>
  <si>
    <t>Marché public vert</t>
  </si>
  <si>
    <t>Chantiers verts</t>
  </si>
  <si>
    <t>Autre</t>
  </si>
  <si>
    <t>Seriez-vous intéressé par des conseils/un appui à la mise en place de ce type de pratiques dans votre structure ?</t>
  </si>
  <si>
    <t>Dématérialisation des données</t>
  </si>
  <si>
    <t>Si non, prévoyez-vous l'installation/l'utilisation d'un système de visoconférence/téléconférence dans votre structure ?</t>
  </si>
  <si>
    <t>Usages</t>
  </si>
  <si>
    <t>Télétravail</t>
  </si>
  <si>
    <t>Parmi vos salariés, certains ont-ils recours au télétravail ?</t>
  </si>
  <si>
    <t>Si non, envisagez-vous de recourir à ce dispositif ?</t>
  </si>
  <si>
    <t>Matériaux durables et/ou locaux, Eco-construction</t>
  </si>
  <si>
    <t>Si oui, pour combien de salariés ?</t>
  </si>
  <si>
    <t>↓</t>
  </si>
  <si>
    <t>Avez -vous des accès aménagés aux personnes handicapées dans vos locaux ?</t>
  </si>
  <si>
    <t>Nombre total de personnes travaillant dans votre structure (personnel permanent, stagiaires, CDD &lt; 1 an etc.)</t>
  </si>
  <si>
    <t>Enrayer la perte de biodiversité des écosystèmes</t>
  </si>
  <si>
    <t>Accroitre les retombées économiques des services environnementaux</t>
  </si>
  <si>
    <t>Accroitre les retombées économiques du tourisme de pleine nature et d’itinérance</t>
  </si>
  <si>
    <t>Accroître les retombées économiques  produites par les PME de la filière bois construction du Massif central</t>
  </si>
  <si>
    <t xml:space="preserve">Améliorer l’attractivité du Massif central pour les actifs par des modèles de développement innovants </t>
  </si>
  <si>
    <t>Transfert de technologies vers les PME</t>
  </si>
  <si>
    <t>Formation et compétences</t>
  </si>
  <si>
    <t>Innovation organisationnelle</t>
  </si>
  <si>
    <t>Accessibilité territoriale</t>
  </si>
  <si>
    <t>Qualité de vie et de services</t>
  </si>
  <si>
    <t>Accompagnement des mutations
 économiques</t>
  </si>
  <si>
    <t>Inclusion sociale et lutte contre
les discriminations</t>
  </si>
  <si>
    <t>Mises en relation des
entreprises/des acteurs</t>
  </si>
  <si>
    <t>Emploi, conditions de travail et
production</t>
  </si>
  <si>
    <t>Attractivité et développement durable
des territoires spécifiques</t>
  </si>
  <si>
    <t>Vous</t>
  </si>
  <si>
    <t>Innovation</t>
  </si>
  <si>
    <t>Axe</t>
  </si>
  <si>
    <t>Objectif spécifique</t>
  </si>
  <si>
    <t xml:space="preserve">Merci de remplir le tableau ci-dessous à l'aide de la grille de notation fournie. </t>
  </si>
  <si>
    <t>L'instructeur FEDER en charge de votre dossier évaluera votre projet selon les mêmes critères lors de son instruction et de son solde.</t>
  </si>
  <si>
    <t>En fonction des thématiques du POI Massif central et des secteurs qui vous concernent, dans quelle mesure jugez-vous  votre projet innovant pour le Massif central ?</t>
  </si>
  <si>
    <t>Non innovant/non concerné</t>
  </si>
  <si>
    <t>Peu innovant</t>
  </si>
  <si>
    <t>Partiellement innovant</t>
  </si>
  <si>
    <t>Très innovant</t>
  </si>
  <si>
    <t>Innnovation technologique et non technologique</t>
  </si>
  <si>
    <t>Autorité de gestion</t>
  </si>
  <si>
    <t>Mise au point de nouveaux
produits-idées-offres</t>
  </si>
  <si>
    <t>Égalité entre les femmes et les hommes, égalité des chances et non-discrimination</t>
  </si>
  <si>
    <t>Points</t>
  </si>
  <si>
    <t>Si oui =&gt; 1 pt</t>
  </si>
  <si>
    <t>si oui =&gt; 1 pt</t>
  </si>
  <si>
    <t>pour 1 =&gt; 0,25 pt</t>
  </si>
  <si>
    <t>pour 2 =&gt; 0,50 pt</t>
  </si>
  <si>
    <t>pour 3 =&gt; 0,75 pt</t>
  </si>
  <si>
    <t>pour 4 et + =&gt; 1 pt</t>
  </si>
  <si>
    <t>si oui =&gt; 1pt</t>
  </si>
  <si>
    <t>Total général</t>
  </si>
  <si>
    <t>Zone calcul / Barème (masqué)</t>
  </si>
  <si>
    <t>Si vous cochez "Autre", merci de nous préciser les actions entreprises ci-dessous</t>
  </si>
  <si>
    <t>Total DD</t>
  </si>
  <si>
    <t>Total TIC</t>
  </si>
  <si>
    <t>Innovation territoriale et sociétale</t>
  </si>
  <si>
    <t>Le règlement (UE) n° 1303/2013 prévoit dans ses articles 5, 7 et 8 la prise en compte de principes dits "horizontaux", à savoir l'égalité des chances et la non-discrimination, la promotion de l'égalité femmes-hommes et le développement durable.</t>
  </si>
  <si>
    <t>Annexe 4 : 
Programmation FEDER Massif central 2014-2020
Prise en compte des principes horizontaux</t>
  </si>
  <si>
    <t>cliquez ici</t>
  </si>
  <si>
    <r>
      <t>« Prise en compte des principes horizontaux »</t>
    </r>
    <r>
      <rPr>
        <sz val="18"/>
        <color indexed="8"/>
        <rFont val="Calibri"/>
        <family val="2"/>
      </rPr>
      <t> </t>
    </r>
  </si>
  <si>
    <t>Nombre total d'employés permanents de votre structure</t>
  </si>
  <si>
    <t>&gt;= 40% =&gt; 1 pt</t>
  </si>
  <si>
    <t>10% à 19% =&gt; 0,25 pt</t>
  </si>
  <si>
    <t>20% à 29% =&gt; 0,50 pt</t>
  </si>
  <si>
    <t>30%-39% =&gt; 0,75 pt</t>
  </si>
  <si>
    <t>% par rapport total emplois à la structure</t>
  </si>
  <si>
    <t>plus écart moyen entre % femme et % homme s'écarte de la parité plus le nombre de point diminue</t>
  </si>
  <si>
    <t>0,1 à 0,19 =&gt; 0,75 pt</t>
  </si>
  <si>
    <t>0,2 à 0,29 =&gt; 0,50 pt</t>
  </si>
  <si>
    <t>0,30-0,39 =&gt; 0,25 pt</t>
  </si>
  <si>
    <t>&gt;= 0,4 =&gt; 0 pt</t>
  </si>
  <si>
    <t>0 à 0,09 =&gt; 1pt</t>
  </si>
  <si>
    <t>Avant de commencer votre saisie, merci de compléter
- les champs "Intitulé de l'opération" et "Bénéficiaire" situés en en-tête
- les champs en vert ci-dessous, sur l'emploi dans votre structure</t>
  </si>
  <si>
    <r>
      <rPr>
        <sz val="11"/>
        <rFont val="Calibri"/>
        <family val="2"/>
      </rPr>
      <t>Si non,</t>
    </r>
    <r>
      <rPr>
        <sz val="11"/>
        <rFont val="Calibri"/>
        <family val="2"/>
      </rPr>
      <t xml:space="preserve"> envisagez-vous la mise en place de ce type de pratiques, d'usages ?</t>
    </r>
  </si>
  <si>
    <r>
      <t xml:space="preserve">Dans le cadre de votre projet, comptez-vous </t>
    </r>
    <r>
      <rPr>
        <sz val="11"/>
        <rFont val="Calibri"/>
        <family val="2"/>
      </rPr>
      <t xml:space="preserve">avoir recours aux </t>
    </r>
    <r>
      <rPr>
        <sz val="11"/>
        <rFont val="Calibri"/>
        <family val="2"/>
      </rPr>
      <t xml:space="preserve">réseaux sociaux et/ou </t>
    </r>
    <r>
      <rPr>
        <sz val="11"/>
        <rFont val="Calibri"/>
        <family val="2"/>
      </rPr>
      <t xml:space="preserve">aux </t>
    </r>
    <r>
      <rPr>
        <sz val="11"/>
        <rFont val="Calibri"/>
        <family val="2"/>
      </rPr>
      <t>applications mobiles (utilisation, développement) ?</t>
    </r>
  </si>
  <si>
    <r>
      <rPr>
        <sz val="11"/>
        <rFont val="Calibri"/>
        <family val="2"/>
      </rPr>
      <t>Si oui</t>
    </r>
    <r>
      <rPr>
        <sz val="11"/>
        <rFont val="Calibri"/>
        <family val="2"/>
      </rPr>
      <t>, pouvez-vous nous préciser comment ?</t>
    </r>
  </si>
  <si>
    <r>
      <rPr>
        <sz val="11"/>
        <rFont val="Calibri"/>
        <family val="2"/>
      </rPr>
      <t>Avez-vous recours</t>
    </r>
    <r>
      <rPr>
        <sz val="11"/>
        <rFont val="Calibri"/>
        <family val="2"/>
      </rPr>
      <t xml:space="preserve"> à la visioconférence/téléconférence </t>
    </r>
    <r>
      <rPr>
        <sz val="11"/>
        <rFont val="Calibri"/>
        <family val="2"/>
      </rPr>
      <t>pour vos réunions</t>
    </r>
    <r>
      <rPr>
        <sz val="11"/>
        <rFont val="Calibri"/>
        <family val="2"/>
      </rPr>
      <t xml:space="preserve"> ?</t>
    </r>
  </si>
  <si>
    <t>Technologies de l'Information et de la Communication (TIC)</t>
  </si>
  <si>
    <t>Si oui,</t>
  </si>
  <si>
    <t>au moins une fois par semaine</t>
  </si>
  <si>
    <t>au moins une fois par mois</t>
  </si>
  <si>
    <t>plusieurs fois par an</t>
  </si>
  <si>
    <t>à à</t>
  </si>
  <si>
    <t>Recherche publique/privée</t>
  </si>
  <si>
    <t>Collaboration secteurs public/privé</t>
  </si>
  <si>
    <t>Accès aux ressources pour financer les projets</t>
  </si>
  <si>
    <t>Préserver et valoriser le potentiel
des ressources naturelles</t>
  </si>
  <si>
    <t>Concrétiser le potentiel économique
de la filière bois</t>
  </si>
  <si>
    <t>Promouvoir les initiatives
de nouveaux modes
de développement
portées par les territoires</t>
  </si>
  <si>
    <t>Moyenne</t>
  </si>
  <si>
    <t>Implication élargie dans 
la prise de décision
Actions de communication</t>
  </si>
  <si>
    <t xml:space="preserve">Dans les onglets spécifiques à chaque principe horizontal, </t>
  </si>
  <si>
    <t>Atteindre le règlement général de l'UE =&gt;</t>
  </si>
  <si>
    <t>En outre, le GIP Massif central, autorité de gestion du POI Massif central, s'est engagé à suivre 2 autres indicateurs transversaux portant sur les TIC et l'Innovation</t>
  </si>
  <si>
    <r>
      <t xml:space="preserve">Aussi, si vous sollicitez du FEDER pour le financement de votre projet, les onglets constituant l'annexe 4 : "Programmation FEDER Massif central 2014-2020 - Prise en compte des principes horizontaux" sont à remplir </t>
    </r>
    <r>
      <rPr>
        <b/>
        <u val="single"/>
        <sz val="11"/>
        <color indexed="8"/>
        <rFont val="Calibri"/>
        <family val="2"/>
      </rPr>
      <t>obligatoirement</t>
    </r>
    <r>
      <rPr>
        <sz val="11"/>
        <color indexed="8"/>
        <rFont val="Calibri"/>
        <family val="2"/>
      </rPr>
      <t>, sans quoi votre demande de subvention et votre demande de solde ne pourront être recevables.</t>
    </r>
  </si>
  <si>
    <t>- les champs Oui/Non acceptent uniquement X ou X</t>
  </si>
  <si>
    <t>- les réponses chiffrées doivent être un nombre entier.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</si>
</sst>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 _€_-;\-* #,##0.00_ _€_-;_-* &quot;-&quot;??_ _€_-;_-@_-"/>
    <numFmt numFmtId="165" formatCode="_-* #,##0.00&quot; €&quot;_-;\-* #,##0.00&quot; €&quot;_-;_-* &quot;-&quot;??&quot; €&quot;_-;_-@_-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  <numFmt numFmtId="169" formatCode="0.0%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8"/>
      <name val="Calibri"/>
      <family val="2"/>
    </font>
    <font>
      <b/>
      <i/>
      <sz val="2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2"/>
      <color indexed="12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sz val="11"/>
      <color indexed="8"/>
      <name val="Wingdings"/>
      <family val="0"/>
    </font>
    <font>
      <b/>
      <i/>
      <sz val="18"/>
      <color indexed="56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1"/>
      <name val="Calibri"/>
      <family val="2"/>
    </font>
    <font>
      <b/>
      <i/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16"/>
      <color rgb="FF000000"/>
      <name val="Calibri"/>
      <family val="2"/>
    </font>
    <font>
      <sz val="11"/>
      <color rgb="FF000000"/>
      <name val="Calibri"/>
      <family val="2"/>
    </font>
    <font>
      <b/>
      <u val="single"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2"/>
      <color theme="1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8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FF0000"/>
      <name val="Calibri"/>
      <family val="2"/>
    </font>
    <font>
      <sz val="11"/>
      <color theme="1"/>
      <name val="Wingdings"/>
      <family val="0"/>
    </font>
    <font>
      <sz val="18"/>
      <color theme="1"/>
      <name val="Calibri"/>
      <family val="2"/>
    </font>
    <font>
      <b/>
      <i/>
      <sz val="18"/>
      <color rgb="FF1F497D"/>
      <name val="Calibri"/>
      <family val="2"/>
    </font>
    <font>
      <sz val="14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4999699890613556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>
        <color rgb="FF31849B"/>
      </left>
      <right/>
      <top style="double">
        <color rgb="FF31849B"/>
      </top>
      <bottom/>
    </border>
    <border>
      <left/>
      <right/>
      <top style="double">
        <color rgb="FF31849B"/>
      </top>
      <bottom/>
    </border>
    <border>
      <left/>
      <right style="double">
        <color rgb="FF31849B"/>
      </right>
      <top style="double">
        <color rgb="FF31849B"/>
      </top>
      <bottom/>
    </border>
    <border>
      <left style="double">
        <color rgb="FF31849B"/>
      </left>
      <right/>
      <top/>
      <bottom/>
    </border>
    <border>
      <left/>
      <right style="double">
        <color rgb="FF31849B"/>
      </right>
      <top/>
      <bottom/>
    </border>
    <border>
      <left style="double">
        <color rgb="FF31849B"/>
      </left>
      <right/>
      <top/>
      <bottom style="double">
        <color rgb="FF31849B"/>
      </bottom>
    </border>
    <border>
      <left/>
      <right/>
      <top/>
      <bottom style="double">
        <color rgb="FF31849B"/>
      </bottom>
    </border>
    <border>
      <left/>
      <right style="double">
        <color rgb="FF31849B"/>
      </right>
      <top/>
      <bottom style="double">
        <color rgb="FF31849B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0" borderId="2" applyNumberFormat="0" applyFill="0" applyAlignment="0" applyProtection="0"/>
    <xf numFmtId="0" fontId="0" fillId="27" borderId="3" applyNumberFormat="0" applyFont="0" applyAlignment="0" applyProtection="0"/>
    <xf numFmtId="0" fontId="45" fillId="28" borderId="1" applyNumberFormat="0" applyAlignment="0" applyProtection="0"/>
    <xf numFmtId="165" fontId="2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47" fillId="0" borderId="0" xfId="46" applyAlignment="1">
      <alignment horizontal="right"/>
    </xf>
    <xf numFmtId="0" fontId="59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 quotePrefix="1">
      <alignment/>
    </xf>
    <xf numFmtId="0" fontId="0" fillId="1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47" fillId="0" borderId="0" xfId="46" applyBorder="1" applyAlignment="1">
      <alignment vertical="center"/>
    </xf>
    <xf numFmtId="0" fontId="0" fillId="4" borderId="0" xfId="0" applyFill="1" applyBorder="1" applyAlignment="1" applyProtection="1">
      <alignment vertical="center"/>
      <protection locked="0"/>
    </xf>
    <xf numFmtId="0" fontId="6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69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169" fontId="0" fillId="0" borderId="0" xfId="0" applyNumberFormat="1" applyBorder="1" applyAlignment="1">
      <alignment horizontal="center" vertical="center"/>
    </xf>
    <xf numFmtId="9" fontId="41" fillId="33" borderId="0" xfId="0" applyNumberFormat="1" applyFont="1" applyFill="1" applyBorder="1" applyAlignment="1" quotePrefix="1">
      <alignment/>
    </xf>
    <xf numFmtId="0" fontId="41" fillId="33" borderId="0" xfId="0" applyFont="1" applyFill="1" applyBorder="1" applyAlignment="1">
      <alignment/>
    </xf>
    <xf numFmtId="0" fontId="0" fillId="2" borderId="0" xfId="0" applyFill="1" applyBorder="1" applyAlignment="1" applyProtection="1">
      <alignment/>
      <protection hidden="1"/>
    </xf>
    <xf numFmtId="0" fontId="57" fillId="2" borderId="0" xfId="0" applyFont="1" applyFill="1" applyBorder="1" applyAlignment="1" applyProtection="1">
      <alignment/>
      <protection hidden="1"/>
    </xf>
    <xf numFmtId="0" fontId="61" fillId="2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41" fillId="0" borderId="0" xfId="0" applyFont="1" applyAlignment="1">
      <alignment/>
    </xf>
    <xf numFmtId="0" fontId="61" fillId="34" borderId="0" xfId="0" applyFont="1" applyFill="1" applyBorder="1" applyAlignment="1" applyProtection="1">
      <alignment/>
      <protection hidden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7" fillId="2" borderId="0" xfId="0" applyFont="1" applyFill="1" applyBorder="1" applyAlignment="1" applyProtection="1">
      <alignment horizontal="center" vertical="center" wrapText="1"/>
      <protection hidden="1"/>
    </xf>
    <xf numFmtId="0" fontId="57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 vertical="center" wrapText="1"/>
    </xf>
    <xf numFmtId="0" fontId="6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7" fillId="0" borderId="0" xfId="46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6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left" vertical="center"/>
    </xf>
    <xf numFmtId="0" fontId="47" fillId="0" borderId="0" xfId="46" applyAlignment="1">
      <alignment horizontal="left" vertical="center" wrapText="1"/>
    </xf>
    <xf numFmtId="0" fontId="65" fillId="0" borderId="10" xfId="0" applyFont="1" applyFill="1" applyBorder="1" applyAlignment="1">
      <alignment horizontal="right" vertical="center" wrapText="1"/>
    </xf>
    <xf numFmtId="0" fontId="67" fillId="0" borderId="0" xfId="0" applyFont="1" applyBorder="1" applyAlignment="1">
      <alignment vertical="center"/>
    </xf>
    <xf numFmtId="0" fontId="0" fillId="6" borderId="0" xfId="0" applyFill="1" applyBorder="1" applyAlignment="1">
      <alignment vertical="center"/>
    </xf>
    <xf numFmtId="0" fontId="68" fillId="0" borderId="0" xfId="46" applyFont="1" applyBorder="1" applyAlignment="1">
      <alignment/>
    </xf>
    <xf numFmtId="0" fontId="61" fillId="34" borderId="0" xfId="0" applyFont="1" applyFill="1" applyBorder="1" applyAlignment="1" applyProtection="1" quotePrefix="1">
      <alignment/>
      <protection hidden="1"/>
    </xf>
    <xf numFmtId="0" fontId="61" fillId="34" borderId="0" xfId="0" applyFont="1" applyFill="1" applyBorder="1" applyAlignment="1" applyProtection="1" quotePrefix="1">
      <alignment vertical="center"/>
      <protection hidden="1"/>
    </xf>
    <xf numFmtId="10" fontId="41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/>
      <protection hidden="1"/>
    </xf>
    <xf numFmtId="0" fontId="57" fillId="0" borderId="0" xfId="0" applyFont="1" applyFill="1" applyBorder="1" applyAlignment="1" applyProtection="1">
      <alignment horizontal="center" vertical="center" wrapText="1"/>
      <protection hidden="1"/>
    </xf>
    <xf numFmtId="0" fontId="57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 vertical="center"/>
      <protection locked="0"/>
    </xf>
    <xf numFmtId="0" fontId="69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0" fillId="4" borderId="0" xfId="0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/>
      <protection locked="0"/>
    </xf>
    <xf numFmtId="0" fontId="70" fillId="0" borderId="0" xfId="0" applyFont="1" applyAlignment="1">
      <alignment horizontal="center"/>
    </xf>
    <xf numFmtId="0" fontId="71" fillId="0" borderId="0" xfId="0" applyFont="1" applyFill="1" applyBorder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/>
    </xf>
    <xf numFmtId="0" fontId="70" fillId="0" borderId="0" xfId="0" applyFont="1" applyAlignment="1">
      <alignment/>
    </xf>
    <xf numFmtId="0" fontId="70" fillId="0" borderId="0" xfId="0" applyFont="1" applyAlignment="1">
      <alignment horizontal="left" vertical="center"/>
    </xf>
    <xf numFmtId="0" fontId="70" fillId="0" borderId="11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0" xfId="0" applyFont="1" applyAlignment="1">
      <alignment horizontal="left"/>
    </xf>
    <xf numFmtId="0" fontId="70" fillId="0" borderId="0" xfId="0" applyFont="1" applyAlignment="1">
      <alignment/>
    </xf>
    <xf numFmtId="0" fontId="70" fillId="0" borderId="10" xfId="0" applyFont="1" applyBorder="1" applyAlignment="1">
      <alignment horizontal="center" vertical="center"/>
    </xf>
    <xf numFmtId="0" fontId="70" fillId="35" borderId="0" xfId="0" applyFont="1" applyFill="1" applyBorder="1" applyAlignment="1">
      <alignment vertical="center" textRotation="90" wrapText="1"/>
    </xf>
    <xf numFmtId="0" fontId="62" fillId="35" borderId="10" xfId="0" applyFont="1" applyFill="1" applyBorder="1" applyAlignment="1" applyProtection="1">
      <alignment horizontal="center" vertical="center" wrapText="1"/>
      <protection/>
    </xf>
    <xf numFmtId="0" fontId="70" fillId="0" borderId="0" xfId="0" applyFont="1" applyFill="1" applyBorder="1" applyAlignment="1">
      <alignment vertical="center" textRotation="90" wrapText="1"/>
    </xf>
    <xf numFmtId="0" fontId="70" fillId="0" borderId="0" xfId="0" applyFont="1" applyAlignment="1">
      <alignment vertical="center"/>
    </xf>
    <xf numFmtId="0" fontId="37" fillId="0" borderId="12" xfId="0" applyFont="1" applyFill="1" applyBorder="1" applyAlignment="1" applyProtection="1">
      <alignment horizontal="center" vertical="center"/>
      <protection locked="0"/>
    </xf>
    <xf numFmtId="0" fontId="37" fillId="0" borderId="10" xfId="0" applyFont="1" applyFill="1" applyBorder="1" applyAlignment="1" applyProtection="1">
      <alignment horizontal="center" vertical="center"/>
      <protection/>
    </xf>
    <xf numFmtId="0" fontId="70" fillId="0" borderId="13" xfId="0" applyFont="1" applyBorder="1" applyAlignment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/>
      <protection locked="0"/>
    </xf>
    <xf numFmtId="0" fontId="37" fillId="0" borderId="13" xfId="0" applyFont="1" applyFill="1" applyBorder="1" applyAlignment="1" applyProtection="1">
      <alignment horizontal="center" vertical="center"/>
      <protection/>
    </xf>
    <xf numFmtId="0" fontId="70" fillId="0" borderId="15" xfId="0" applyFont="1" applyBorder="1" applyAlignment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/>
      <protection locked="0"/>
    </xf>
    <xf numFmtId="0" fontId="37" fillId="0" borderId="15" xfId="0" applyFont="1" applyFill="1" applyBorder="1" applyAlignment="1" applyProtection="1">
      <alignment horizontal="center" vertical="center"/>
      <protection/>
    </xf>
    <xf numFmtId="0" fontId="70" fillId="0" borderId="17" xfId="0" applyFont="1" applyBorder="1" applyAlignment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/>
      <protection locked="0"/>
    </xf>
    <xf numFmtId="0" fontId="37" fillId="0" borderId="17" xfId="0" applyFont="1" applyFill="1" applyBorder="1" applyAlignment="1" applyProtection="1">
      <alignment horizontal="center" vertical="center"/>
      <protection/>
    </xf>
    <xf numFmtId="0" fontId="70" fillId="35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vertical="center" wrapText="1"/>
    </xf>
    <xf numFmtId="0" fontId="73" fillId="0" borderId="0" xfId="0" applyFont="1" applyAlignment="1">
      <alignment horizontal="left" vertical="center"/>
    </xf>
    <xf numFmtId="0" fontId="70" fillId="0" borderId="0" xfId="0" applyFont="1" applyAlignment="1">
      <alignment horizontal="right" vertical="center"/>
    </xf>
    <xf numFmtId="0" fontId="70" fillId="0" borderId="0" xfId="0" applyFont="1" applyAlignment="1">
      <alignment horizontal="center" vertical="center"/>
    </xf>
    <xf numFmtId="0" fontId="37" fillId="0" borderId="19" xfId="0" applyFont="1" applyFill="1" applyBorder="1" applyAlignment="1">
      <alignment horizontal="center" vertical="center"/>
    </xf>
    <xf numFmtId="0" fontId="70" fillId="16" borderId="10" xfId="0" applyFont="1" applyFill="1" applyBorder="1" applyAlignment="1">
      <alignment horizontal="center" vertical="center"/>
    </xf>
    <xf numFmtId="0" fontId="37" fillId="4" borderId="10" xfId="0" applyFont="1" applyFill="1" applyBorder="1" applyAlignment="1">
      <alignment horizontal="center" vertical="center"/>
    </xf>
    <xf numFmtId="0" fontId="70" fillId="0" borderId="0" xfId="0" applyFont="1" applyAlignment="1">
      <alignment horizontal="right"/>
    </xf>
    <xf numFmtId="0" fontId="70" fillId="0" borderId="19" xfId="0" applyFont="1" applyFill="1" applyBorder="1" applyAlignment="1">
      <alignment horizontal="center" vertical="center"/>
    </xf>
    <xf numFmtId="0" fontId="70" fillId="36" borderId="10" xfId="0" applyFont="1" applyFill="1" applyBorder="1" applyAlignment="1">
      <alignment horizontal="center" vertical="center"/>
    </xf>
    <xf numFmtId="0" fontId="62" fillId="35" borderId="20" xfId="0" applyFont="1" applyFill="1" applyBorder="1" applyAlignment="1" applyProtection="1">
      <alignment horizontal="center" vertical="center" wrapText="1"/>
      <protection/>
    </xf>
    <xf numFmtId="0" fontId="62" fillId="35" borderId="21" xfId="0" applyFont="1" applyFill="1" applyBorder="1" applyAlignment="1" applyProtection="1">
      <alignment horizontal="center" vertical="center" wrapText="1"/>
      <protection/>
    </xf>
    <xf numFmtId="0" fontId="66" fillId="0" borderId="0" xfId="0" applyFont="1" applyBorder="1" applyAlignment="1">
      <alignment vertical="center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57" fillId="0" borderId="0" xfId="0" applyFont="1" applyFill="1" applyBorder="1" applyAlignment="1" applyProtection="1">
      <alignment/>
      <protection hidden="1"/>
    </xf>
    <xf numFmtId="0" fontId="0" fillId="0" borderId="0" xfId="0" applyFill="1" applyAlignment="1">
      <alignment vertical="center" wrapText="1"/>
    </xf>
    <xf numFmtId="0" fontId="61" fillId="0" borderId="0" xfId="0" applyFont="1" applyFill="1" applyBorder="1" applyAlignment="1" applyProtection="1">
      <alignment/>
      <protection hidden="1"/>
    </xf>
    <xf numFmtId="0" fontId="42" fillId="0" borderId="0" xfId="0" applyFont="1" applyFill="1" applyAlignment="1">
      <alignment/>
    </xf>
    <xf numFmtId="0" fontId="74" fillId="0" borderId="0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61" fillId="0" borderId="10" xfId="0" applyFont="1" applyFill="1" applyBorder="1" applyAlignment="1" applyProtection="1" quotePrefix="1">
      <alignment/>
      <protection hidden="1"/>
    </xf>
    <xf numFmtId="0" fontId="75" fillId="0" borderId="0" xfId="0" applyFont="1" applyFill="1" applyAlignment="1">
      <alignment vertical="center"/>
    </xf>
    <xf numFmtId="4" fontId="0" fillId="2" borderId="0" xfId="0" applyNumberFormat="1" applyFill="1" applyBorder="1" applyAlignment="1" applyProtection="1">
      <alignment horizontal="left" vertical="center"/>
      <protection hidden="1"/>
    </xf>
    <xf numFmtId="4" fontId="0" fillId="2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>
      <alignment horizontal="center"/>
    </xf>
    <xf numFmtId="0" fontId="6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 applyProtection="1">
      <alignment horizontal="left" vertical="center"/>
      <protection locked="0"/>
    </xf>
    <xf numFmtId="0" fontId="76" fillId="6" borderId="0" xfId="0" applyFont="1" applyFill="1" applyAlignment="1">
      <alignment horizontal="center" vertical="center"/>
    </xf>
    <xf numFmtId="0" fontId="0" fillId="0" borderId="0" xfId="0" applyAlignment="1" quotePrefix="1">
      <alignment horizontal="left" vertical="center" wrapText="1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17" xfId="0" applyFill="1" applyBorder="1" applyAlignment="1" applyProtection="1">
      <alignment horizontal="center" vertical="center"/>
      <protection locked="0"/>
    </xf>
    <xf numFmtId="0" fontId="64" fillId="26" borderId="23" xfId="0" applyFont="1" applyFill="1" applyBorder="1" applyAlignment="1">
      <alignment horizontal="center" vertical="center" wrapText="1"/>
    </xf>
    <xf numFmtId="0" fontId="64" fillId="26" borderId="24" xfId="0" applyFont="1" applyFill="1" applyBorder="1" applyAlignment="1">
      <alignment horizontal="center" vertical="center" wrapText="1"/>
    </xf>
    <xf numFmtId="0" fontId="64" fillId="26" borderId="25" xfId="0" applyFont="1" applyFill="1" applyBorder="1" applyAlignment="1">
      <alignment horizontal="center" vertical="center" wrapText="1"/>
    </xf>
    <xf numFmtId="0" fontId="64" fillId="26" borderId="26" xfId="0" applyFont="1" applyFill="1" applyBorder="1" applyAlignment="1">
      <alignment horizontal="center" vertical="center" wrapText="1"/>
    </xf>
    <xf numFmtId="0" fontId="64" fillId="26" borderId="0" xfId="0" applyFont="1" applyFill="1" applyBorder="1" applyAlignment="1">
      <alignment horizontal="center" vertical="center" wrapText="1"/>
    </xf>
    <xf numFmtId="0" fontId="64" fillId="26" borderId="27" xfId="0" applyFont="1" applyFill="1" applyBorder="1" applyAlignment="1">
      <alignment horizontal="center" vertical="center" wrapText="1"/>
    </xf>
    <xf numFmtId="0" fontId="64" fillId="26" borderId="28" xfId="0" applyFont="1" applyFill="1" applyBorder="1" applyAlignment="1">
      <alignment horizontal="center" vertical="center" wrapText="1"/>
    </xf>
    <xf numFmtId="0" fontId="64" fillId="26" borderId="29" xfId="0" applyFont="1" applyFill="1" applyBorder="1" applyAlignment="1">
      <alignment horizontal="center" vertical="center" wrapText="1"/>
    </xf>
    <xf numFmtId="0" fontId="64" fillId="26" borderId="30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6" borderId="0" xfId="0" applyFill="1" applyBorder="1" applyAlignment="1">
      <alignment horizontal="left" vertical="center" wrapText="1"/>
    </xf>
    <xf numFmtId="0" fontId="67" fillId="0" borderId="0" xfId="0" applyFont="1" applyBorder="1" applyAlignment="1">
      <alignment horizontal="center" vertical="center"/>
    </xf>
    <xf numFmtId="0" fontId="67" fillId="6" borderId="0" xfId="0" applyFont="1" applyFill="1" applyBorder="1" applyAlignment="1">
      <alignment horizontal="center"/>
    </xf>
    <xf numFmtId="0" fontId="0" fillId="2" borderId="0" xfId="0" applyFill="1" applyBorder="1" applyAlignment="1" applyProtection="1">
      <alignment horizontal="center" wrapText="1"/>
      <protection hidden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67" fillId="6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7" fillId="2" borderId="0" xfId="0" applyFont="1" applyFill="1" applyBorder="1" applyAlignment="1" applyProtection="1">
      <alignment horizontal="left"/>
      <protection hidden="1"/>
    </xf>
    <xf numFmtId="0" fontId="57" fillId="2" borderId="0" xfId="0" applyFont="1" applyFill="1" applyBorder="1" applyAlignment="1" applyProtection="1">
      <alignment horizontal="center" vertical="center" wrapText="1"/>
      <protection hidden="1"/>
    </xf>
    <xf numFmtId="0" fontId="57" fillId="2" borderId="0" xfId="0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 horizontal="right" vertical="center"/>
    </xf>
    <xf numFmtId="0" fontId="64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0" fillId="0" borderId="0" xfId="0" applyFont="1" applyBorder="1" applyAlignment="1">
      <alignment horizontal="center" vertical="center"/>
    </xf>
    <xf numFmtId="0" fontId="67" fillId="6" borderId="0" xfId="0" applyFont="1" applyFill="1" applyAlignment="1">
      <alignment horizontal="center" vertical="center"/>
    </xf>
    <xf numFmtId="0" fontId="57" fillId="0" borderId="0" xfId="0" applyFont="1" applyFill="1" applyBorder="1" applyAlignment="1" applyProtection="1">
      <alignment horizontal="left"/>
      <protection hidden="1"/>
    </xf>
    <xf numFmtId="0" fontId="57" fillId="0" borderId="0" xfId="0" applyFont="1" applyFill="1" applyBorder="1" applyAlignment="1" applyProtection="1">
      <alignment horizontal="center" vertical="center"/>
      <protection hidden="1"/>
    </xf>
    <xf numFmtId="0" fontId="57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right"/>
    </xf>
    <xf numFmtId="0" fontId="70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7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75" fillId="0" borderId="0" xfId="0" applyFont="1" applyAlignment="1">
      <alignment horizontal="center" vertical="center"/>
    </xf>
    <xf numFmtId="0" fontId="0" fillId="0" borderId="10" xfId="0" applyFill="1" applyBorder="1" applyAlignment="1" applyProtection="1">
      <alignment horizontal="center" wrapText="1"/>
      <protection hidden="1"/>
    </xf>
    <xf numFmtId="0" fontId="70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2" fillId="0" borderId="10" xfId="0" applyFont="1" applyBorder="1" applyAlignment="1">
      <alignment horizontal="center" vertical="center"/>
    </xf>
    <xf numFmtId="0" fontId="70" fillId="35" borderId="22" xfId="0" applyFont="1" applyFill="1" applyBorder="1" applyAlignment="1">
      <alignment horizontal="center"/>
    </xf>
    <xf numFmtId="0" fontId="70" fillId="35" borderId="31" xfId="0" applyFont="1" applyFill="1" applyBorder="1" applyAlignment="1">
      <alignment horizontal="center"/>
    </xf>
    <xf numFmtId="0" fontId="70" fillId="0" borderId="13" xfId="0" applyFont="1" applyBorder="1" applyAlignment="1">
      <alignment horizontal="center" vertical="center" wrapText="1"/>
    </xf>
    <xf numFmtId="0" fontId="70" fillId="35" borderId="12" xfId="0" applyFont="1" applyFill="1" applyBorder="1" applyAlignment="1">
      <alignment horizontal="center" vertical="center" wrapText="1"/>
    </xf>
    <xf numFmtId="0" fontId="70" fillId="35" borderId="20" xfId="0" applyFont="1" applyFill="1" applyBorder="1" applyAlignment="1">
      <alignment horizontal="center" vertical="center" wrapText="1"/>
    </xf>
    <xf numFmtId="0" fontId="70" fillId="0" borderId="17" xfId="0" applyFont="1" applyBorder="1" applyAlignment="1">
      <alignment horizontal="center" vertical="center" wrapText="1"/>
    </xf>
    <xf numFmtId="0" fontId="70" fillId="0" borderId="15" xfId="0" applyFont="1" applyBorder="1" applyAlignment="1">
      <alignment horizontal="center" vertical="center" wrapText="1"/>
    </xf>
    <xf numFmtId="0" fontId="70" fillId="35" borderId="31" xfId="0" applyFont="1" applyFill="1" applyBorder="1" applyAlignment="1">
      <alignment horizontal="center" vertical="center"/>
    </xf>
    <xf numFmtId="0" fontId="70" fillId="35" borderId="20" xfId="0" applyFont="1" applyFill="1" applyBorder="1" applyAlignment="1">
      <alignment horizontal="center" vertical="center" textRotation="90" wrapText="1"/>
    </xf>
    <xf numFmtId="0" fontId="70" fillId="35" borderId="10" xfId="0" applyFont="1" applyFill="1" applyBorder="1" applyAlignment="1">
      <alignment horizontal="center" vertical="center"/>
    </xf>
    <xf numFmtId="0" fontId="70" fillId="35" borderId="12" xfId="0" applyFont="1" applyFill="1" applyBorder="1" applyAlignment="1">
      <alignment horizontal="center" vertical="center"/>
    </xf>
    <xf numFmtId="0" fontId="70" fillId="35" borderId="20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 applyProtection="1">
      <alignment horizontal="center" vertical="center"/>
      <protection/>
    </xf>
    <xf numFmtId="0" fontId="37" fillId="0" borderId="17" xfId="0" applyFont="1" applyFill="1" applyBorder="1" applyAlignment="1" applyProtection="1">
      <alignment horizontal="center" vertical="center"/>
      <protection/>
    </xf>
    <xf numFmtId="0" fontId="37" fillId="0" borderId="32" xfId="0" applyFont="1" applyFill="1" applyBorder="1" applyAlignment="1" applyProtection="1">
      <alignment horizontal="center" vertical="center"/>
      <protection/>
    </xf>
    <xf numFmtId="0" fontId="37" fillId="0" borderId="33" xfId="0" applyFont="1" applyFill="1" applyBorder="1" applyAlignment="1" applyProtection="1">
      <alignment horizontal="center" vertical="center"/>
      <protection/>
    </xf>
    <xf numFmtId="0" fontId="70" fillId="35" borderId="31" xfId="0" applyFont="1" applyFill="1" applyBorder="1" applyAlignment="1">
      <alignment horizontal="center" vertical="center" textRotation="90" wrapText="1"/>
    </xf>
    <xf numFmtId="0" fontId="70" fillId="0" borderId="0" xfId="0" applyFont="1" applyAlignment="1">
      <alignment horizontal="left"/>
    </xf>
    <xf numFmtId="0" fontId="70" fillId="35" borderId="17" xfId="0" applyFont="1" applyFill="1" applyBorder="1" applyAlignment="1">
      <alignment horizontal="center" vertical="center"/>
    </xf>
    <xf numFmtId="0" fontId="67" fillId="6" borderId="0" xfId="0" applyFont="1" applyFill="1" applyAlignment="1">
      <alignment horizontal="left" vertical="center"/>
    </xf>
    <xf numFmtId="0" fontId="77" fillId="0" borderId="10" xfId="0" applyFont="1" applyFill="1" applyBorder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Milliers 2" xfId="50"/>
    <cellStyle name="Currency" xfId="51"/>
    <cellStyle name="Currency [0]" xfId="52"/>
    <cellStyle name="Neutre" xfId="53"/>
    <cellStyle name="Normal 2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dxfs count="40">
    <dxf>
      <font>
        <color theme="0"/>
      </font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b/>
        <i val="0"/>
      </font>
      <fill>
        <patternFill>
          <bgColor theme="6" tint="0.7999799847602844"/>
        </patternFill>
      </fill>
    </dxf>
    <dxf>
      <font>
        <b/>
        <i val="0"/>
      </font>
      <fill>
        <patternFill>
          <bgColor theme="6" tint="0.3999499976634979"/>
        </patternFill>
      </fill>
    </dxf>
    <dxf>
      <font>
        <b/>
        <i val="0"/>
        <color theme="0"/>
      </font>
      <fill>
        <patternFill>
          <bgColor theme="6" tint="-0.499969989061355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thin"/>
        <right style="thin"/>
        <top style="thin"/>
        <bottom style="thin"/>
      </border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  <dxf>
      <font>
        <b/>
        <i val="0"/>
        <color theme="0"/>
      </font>
      <fill>
        <patternFill>
          <bgColor theme="6" tint="-0.4999699890613556"/>
        </patternFill>
      </fill>
      <border/>
    </dxf>
    <dxf>
      <font>
        <b/>
        <i val="0"/>
      </font>
      <fill>
        <patternFill>
          <bgColor theme="6" tint="0.3999499976634979"/>
        </patternFill>
      </fill>
      <border/>
    </dxf>
    <dxf>
      <font>
        <b/>
        <i val="0"/>
      </font>
      <fill>
        <patternFill>
          <bgColor theme="6" tint="0.7999799847602844"/>
        </patternFill>
      </fill>
      <border/>
    </dxf>
  </dxfs>
  <tableStyles count="1" defaultTableStyle="TableStyleMedium2" defaultPivotStyle="PivotStyleLight16">
    <tableStyle name="Style de tableau 1" pivot="0" count="1">
      <tableStyleElement type="wholeTable" dxfId="3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png" /><Relationship Id="rId3" Type="http://schemas.openxmlformats.org/officeDocument/2006/relationships/image" Target="../media/image6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Relationship Id="rId3" Type="http://schemas.openxmlformats.org/officeDocument/2006/relationships/image" Target="../media/image2.png" /><Relationship Id="rId4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</xdr:row>
      <xdr:rowOff>57150</xdr:rowOff>
    </xdr:from>
    <xdr:to>
      <xdr:col>0</xdr:col>
      <xdr:colOff>1447800</xdr:colOff>
      <xdr:row>4</xdr:row>
      <xdr:rowOff>114300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57175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495300</xdr:colOff>
      <xdr:row>1</xdr:row>
      <xdr:rowOff>57150</xdr:rowOff>
    </xdr:from>
    <xdr:to>
      <xdr:col>7</xdr:col>
      <xdr:colOff>1504950</xdr:colOff>
      <xdr:row>4</xdr:row>
      <xdr:rowOff>114300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257175"/>
          <a:ext cx="1009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38</xdr:row>
      <xdr:rowOff>0</xdr:rowOff>
    </xdr:from>
    <xdr:to>
      <xdr:col>7</xdr:col>
      <xdr:colOff>1800225</xdr:colOff>
      <xdr:row>42</xdr:row>
      <xdr:rowOff>171450</xdr:rowOff>
    </xdr:to>
    <xdr:pic>
      <xdr:nvPicPr>
        <xdr:cNvPr id="1" name="Text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7943850"/>
          <a:ext cx="56007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</xdr:row>
      <xdr:rowOff>9525</xdr:rowOff>
    </xdr:from>
    <xdr:to>
      <xdr:col>0</xdr:col>
      <xdr:colOff>1409700</xdr:colOff>
      <xdr:row>3</xdr:row>
      <xdr:rowOff>142875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" y="2095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1</xdr:row>
      <xdr:rowOff>9525</xdr:rowOff>
    </xdr:from>
    <xdr:to>
      <xdr:col>7</xdr:col>
      <xdr:colOff>1419225</xdr:colOff>
      <xdr:row>3</xdr:row>
      <xdr:rowOff>142875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77325" y="209550"/>
          <a:ext cx="990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23</xdr:row>
      <xdr:rowOff>0</xdr:rowOff>
    </xdr:from>
    <xdr:to>
      <xdr:col>7</xdr:col>
      <xdr:colOff>1819275</xdr:colOff>
      <xdr:row>28</xdr:row>
      <xdr:rowOff>47625</xdr:rowOff>
    </xdr:to>
    <xdr:pic>
      <xdr:nvPicPr>
        <xdr:cNvPr id="1" name="TextBox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5000625"/>
          <a:ext cx="54292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19050</xdr:rowOff>
    </xdr:from>
    <xdr:to>
      <xdr:col>7</xdr:col>
      <xdr:colOff>1800225</xdr:colOff>
      <xdr:row>38</xdr:row>
      <xdr:rowOff>66675</xdr:rowOff>
    </xdr:to>
    <xdr:pic>
      <xdr:nvPicPr>
        <xdr:cNvPr id="2" name="TextBox2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81475" y="7000875"/>
          <a:ext cx="541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7</xdr:col>
      <xdr:colOff>1800225</xdr:colOff>
      <xdr:row>78</xdr:row>
      <xdr:rowOff>47625</xdr:rowOff>
    </xdr:to>
    <xdr:pic>
      <xdr:nvPicPr>
        <xdr:cNvPr id="3" name="TextBox2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181475" y="14792325"/>
          <a:ext cx="54197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457200</xdr:colOff>
      <xdr:row>1</xdr:row>
      <xdr:rowOff>9525</xdr:rowOff>
    </xdr:from>
    <xdr:to>
      <xdr:col>0</xdr:col>
      <xdr:colOff>1409700</xdr:colOff>
      <xdr:row>3</xdr:row>
      <xdr:rowOff>142875</xdr:rowOff>
    </xdr:to>
    <xdr:pic>
      <xdr:nvPicPr>
        <xdr:cNvPr id="4" name="Image 2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57200" y="2095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1</xdr:row>
      <xdr:rowOff>9525</xdr:rowOff>
    </xdr:from>
    <xdr:to>
      <xdr:col>7</xdr:col>
      <xdr:colOff>1381125</xdr:colOff>
      <xdr:row>3</xdr:row>
      <xdr:rowOff>142875</xdr:rowOff>
    </xdr:to>
    <xdr:pic>
      <xdr:nvPicPr>
        <xdr:cNvPr id="5" name="Image 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229600" y="209550"/>
          <a:ext cx="952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17</xdr:row>
      <xdr:rowOff>276225</xdr:rowOff>
    </xdr:from>
    <xdr:to>
      <xdr:col>0</xdr:col>
      <xdr:colOff>1924050</xdr:colOff>
      <xdr:row>17</xdr:row>
      <xdr:rowOff>1409700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505325"/>
          <a:ext cx="1428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266700</xdr:colOff>
      <xdr:row>17</xdr:row>
      <xdr:rowOff>276225</xdr:rowOff>
    </xdr:from>
    <xdr:to>
      <xdr:col>1</xdr:col>
      <xdr:colOff>1752600</xdr:colOff>
      <xdr:row>17</xdr:row>
      <xdr:rowOff>1409700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7925" y="4505325"/>
          <a:ext cx="1485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ur-lex.europa.eu/LexUriServ/LexUriServ.do?uri=OJ:L:2013:347:0320:0469:FR: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legifrance.gouv.fr/affichCodeArticle.do?cidTexte=LEGITEXT000006074069&amp;idArticle=LEGIARTI000006796446&amp;dateTexte=&amp;categorieLien=cid" TargetMode="External" /><Relationship Id="rId2" Type="http://schemas.openxmlformats.org/officeDocument/2006/relationships/hyperlink" Target="http://www.emploi.gouv.fr/dispositif/contrat-apprentissage" TargetMode="External" /><Relationship Id="rId3" Type="http://schemas.openxmlformats.org/officeDocument/2006/relationships/hyperlink" Target="http://www.emploi.gouv.fr/dispositif/contrat-professionnalisation" TargetMode="External" /><Relationship Id="rId4" Type="http://schemas.openxmlformats.org/officeDocument/2006/relationships/hyperlink" Target="http://www.emploi.gouv.fr/dispositif/parrainage" TargetMode="External" /><Relationship Id="rId5" Type="http://schemas.openxmlformats.org/officeDocument/2006/relationships/hyperlink" Target="http://www.emploi.gouv.fr/dispositif/contrat-generation" TargetMode="External" /><Relationship Id="rId6" Type="http://schemas.openxmlformats.org/officeDocument/2006/relationships/hyperlink" Target="http://www.emploi.gouv.fr/thematiques/contrats-aides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c.europa.eu/environment/gpp/pdf/buying_green_handbook_fr.pdf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K34"/>
  <sheetViews>
    <sheetView showGridLines="0" showRowColHeaders="0" tabSelected="1" zoomScaleSheetLayoutView="100" zoomScalePageLayoutView="0" workbookViewId="0" topLeftCell="A10">
      <selection activeCell="G29" sqref="G29:G30"/>
    </sheetView>
  </sheetViews>
  <sheetFormatPr defaultColWidth="11.421875" defaultRowHeight="15"/>
  <cols>
    <col min="1" max="1" width="27.57421875" style="0" customWidth="1"/>
    <col min="8" max="8" width="27.57421875" style="0" customWidth="1"/>
  </cols>
  <sheetData>
    <row r="1" spans="1:11" ht="15.75" thickBo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 customHeight="1" thickTop="1">
      <c r="A2" s="10"/>
      <c r="B2" s="140" t="s">
        <v>94</v>
      </c>
      <c r="C2" s="141"/>
      <c r="D2" s="141"/>
      <c r="E2" s="141"/>
      <c r="F2" s="141"/>
      <c r="G2" s="142"/>
      <c r="H2" s="10"/>
      <c r="I2" s="51"/>
      <c r="J2" s="129"/>
      <c r="K2" s="129"/>
    </row>
    <row r="3" spans="1:11" ht="15.75" customHeight="1">
      <c r="A3" s="10"/>
      <c r="B3" s="143"/>
      <c r="C3" s="144"/>
      <c r="D3" s="144"/>
      <c r="E3" s="144"/>
      <c r="F3" s="144"/>
      <c r="G3" s="145"/>
      <c r="H3" s="10"/>
      <c r="I3" s="51"/>
      <c r="J3" s="51"/>
      <c r="K3" s="51"/>
    </row>
    <row r="4" spans="1:11" ht="15" customHeight="1">
      <c r="A4" s="12"/>
      <c r="B4" s="143"/>
      <c r="C4" s="144"/>
      <c r="D4" s="144"/>
      <c r="E4" s="144"/>
      <c r="F4" s="144"/>
      <c r="G4" s="145"/>
      <c r="H4" s="10"/>
      <c r="I4" s="51"/>
      <c r="J4" s="130"/>
      <c r="K4" s="130"/>
    </row>
    <row r="5" spans="1:11" ht="15.75" customHeight="1" thickBot="1">
      <c r="A5" s="10"/>
      <c r="B5" s="146"/>
      <c r="C5" s="147"/>
      <c r="D5" s="147"/>
      <c r="E5" s="147"/>
      <c r="F5" s="147"/>
      <c r="G5" s="148"/>
      <c r="H5" s="10"/>
      <c r="I5" s="48"/>
      <c r="J5" s="130"/>
      <c r="K5" s="130"/>
    </row>
    <row r="6" spans="1:11" ht="21.75" thickTop="1">
      <c r="A6" s="10"/>
      <c r="B6" s="50"/>
      <c r="C6" s="50"/>
      <c r="D6" s="50"/>
      <c r="E6" s="50"/>
      <c r="F6" s="50"/>
      <c r="G6" s="50"/>
      <c r="H6" s="10"/>
      <c r="I6" s="48"/>
      <c r="J6" s="49"/>
      <c r="K6" s="49"/>
    </row>
    <row r="7" spans="1:11" ht="21" customHeight="1">
      <c r="A7" s="57" t="s">
        <v>0</v>
      </c>
      <c r="B7" s="133"/>
      <c r="C7" s="133"/>
      <c r="D7" s="133"/>
      <c r="E7" s="133"/>
      <c r="F7" s="133"/>
      <c r="G7" s="133"/>
      <c r="H7" s="133"/>
      <c r="I7" s="48"/>
      <c r="J7" s="49"/>
      <c r="K7" s="49"/>
    </row>
    <row r="8" spans="1:11" ht="21" customHeight="1">
      <c r="A8" s="57" t="s">
        <v>1</v>
      </c>
      <c r="B8" s="133"/>
      <c r="C8" s="133"/>
      <c r="D8" s="133"/>
      <c r="E8" s="133"/>
      <c r="F8" s="133"/>
      <c r="G8" s="133"/>
      <c r="H8" s="133"/>
      <c r="I8" s="48"/>
      <c r="J8" s="49"/>
      <c r="K8" s="49"/>
    </row>
    <row r="9" spans="1:11" ht="21" customHeight="1">
      <c r="A9" s="57" t="s">
        <v>2</v>
      </c>
      <c r="B9" s="133"/>
      <c r="C9" s="133"/>
      <c r="D9" s="133"/>
      <c r="E9" s="133"/>
      <c r="F9" s="133"/>
      <c r="G9" s="133"/>
      <c r="H9" s="133"/>
      <c r="I9" s="48"/>
      <c r="J9" s="49"/>
      <c r="K9" s="49"/>
    </row>
    <row r="10" spans="1:11" ht="21">
      <c r="A10" s="10"/>
      <c r="B10" s="50"/>
      <c r="C10" s="50"/>
      <c r="D10" s="50"/>
      <c r="E10" s="50"/>
      <c r="F10" s="50"/>
      <c r="G10" s="50"/>
      <c r="H10" s="10"/>
      <c r="I10" s="48"/>
      <c r="J10" s="49"/>
      <c r="K10" s="49"/>
    </row>
    <row r="11" spans="1:8" ht="23.25">
      <c r="A11" s="134" t="s">
        <v>96</v>
      </c>
      <c r="B11" s="134"/>
      <c r="C11" s="134"/>
      <c r="D11" s="134"/>
      <c r="E11" s="134"/>
      <c r="F11" s="134"/>
      <c r="G11" s="134"/>
      <c r="H11" s="134"/>
    </row>
    <row r="13" spans="1:8" ht="15" customHeight="1">
      <c r="A13" s="132" t="s">
        <v>93</v>
      </c>
      <c r="B13" s="132"/>
      <c r="C13" s="132"/>
      <c r="D13" s="132"/>
      <c r="E13" s="132"/>
      <c r="F13" s="132"/>
      <c r="G13" s="132"/>
      <c r="H13" s="132"/>
    </row>
    <row r="14" spans="1:8" ht="15">
      <c r="A14" s="132"/>
      <c r="B14" s="132"/>
      <c r="C14" s="132"/>
      <c r="D14" s="132"/>
      <c r="E14" s="132"/>
      <c r="F14" s="132"/>
      <c r="G14" s="132"/>
      <c r="H14" s="132"/>
    </row>
    <row r="15" spans="1:7" ht="15">
      <c r="A15" s="131" t="s">
        <v>129</v>
      </c>
      <c r="B15" s="131"/>
      <c r="C15" s="131"/>
      <c r="D15" s="56" t="s">
        <v>95</v>
      </c>
      <c r="E15" s="39"/>
      <c r="F15" s="39"/>
      <c r="G15" s="39"/>
    </row>
    <row r="16" spans="1:7" ht="15">
      <c r="A16" s="39"/>
      <c r="B16" s="56"/>
      <c r="C16" s="39"/>
      <c r="D16" s="39"/>
      <c r="E16" s="39"/>
      <c r="F16" s="39"/>
      <c r="G16" s="39"/>
    </row>
    <row r="17" spans="1:8" ht="15" customHeight="1">
      <c r="A17" s="132" t="s">
        <v>130</v>
      </c>
      <c r="B17" s="132"/>
      <c r="C17" s="132"/>
      <c r="D17" s="132"/>
      <c r="E17" s="132"/>
      <c r="F17" s="132"/>
      <c r="G17" s="132"/>
      <c r="H17" s="132"/>
    </row>
    <row r="18" spans="1:8" ht="15">
      <c r="A18" s="132"/>
      <c r="B18" s="132"/>
      <c r="C18" s="132"/>
      <c r="D18" s="132"/>
      <c r="E18" s="132"/>
      <c r="F18" s="132"/>
      <c r="G18" s="132"/>
      <c r="H18" s="132"/>
    </row>
    <row r="19" spans="1:7" ht="15">
      <c r="A19" s="39"/>
      <c r="B19" s="39"/>
      <c r="C19" s="39"/>
      <c r="D19" s="39"/>
      <c r="E19" s="39"/>
      <c r="F19" s="39"/>
      <c r="G19" s="39"/>
    </row>
    <row r="20" spans="1:8" ht="15" customHeight="1">
      <c r="A20" s="132" t="s">
        <v>131</v>
      </c>
      <c r="B20" s="132"/>
      <c r="C20" s="132"/>
      <c r="D20" s="132"/>
      <c r="E20" s="132"/>
      <c r="F20" s="132"/>
      <c r="G20" s="132"/>
      <c r="H20" s="132"/>
    </row>
    <row r="21" spans="1:8" ht="15">
      <c r="A21" s="132"/>
      <c r="B21" s="132"/>
      <c r="C21" s="132"/>
      <c r="D21" s="132"/>
      <c r="E21" s="132"/>
      <c r="F21" s="132"/>
      <c r="G21" s="132"/>
      <c r="H21" s="132"/>
    </row>
    <row r="22" spans="1:8" ht="15">
      <c r="A22" s="132"/>
      <c r="B22" s="132"/>
      <c r="C22" s="132"/>
      <c r="D22" s="132"/>
      <c r="E22" s="132"/>
      <c r="F22" s="132"/>
      <c r="G22" s="132"/>
      <c r="H22" s="132"/>
    </row>
    <row r="24" spans="1:8" s="4" customFormat="1" ht="15" customHeight="1">
      <c r="A24" s="149" t="s">
        <v>109</v>
      </c>
      <c r="B24" s="149"/>
      <c r="C24" s="149"/>
      <c r="D24" s="149"/>
      <c r="E24" s="149"/>
      <c r="F24" s="149"/>
      <c r="G24" s="149"/>
      <c r="H24" s="149"/>
    </row>
    <row r="25" spans="1:8" s="4" customFormat="1" ht="15">
      <c r="A25" s="149"/>
      <c r="B25" s="149"/>
      <c r="C25" s="149"/>
      <c r="D25" s="149"/>
      <c r="E25" s="149"/>
      <c r="F25" s="149"/>
      <c r="G25" s="149"/>
      <c r="H25" s="149"/>
    </row>
    <row r="26" spans="1:8" s="4" customFormat="1" ht="15">
      <c r="A26" s="149"/>
      <c r="B26" s="149"/>
      <c r="C26" s="149"/>
      <c r="D26" s="149"/>
      <c r="E26" s="149"/>
      <c r="F26" s="149"/>
      <c r="G26" s="149"/>
      <c r="H26" s="149"/>
    </row>
    <row r="27" s="39" customFormat="1" ht="15"/>
    <row r="28" spans="1:7" ht="15">
      <c r="A28" s="151" t="s">
        <v>97</v>
      </c>
      <c r="B28" s="151"/>
      <c r="C28" s="151"/>
      <c r="D28" s="151"/>
      <c r="E28" s="151"/>
      <c r="F28" s="151"/>
      <c r="G28" s="115"/>
    </row>
    <row r="29" spans="1:7" ht="15" customHeight="1">
      <c r="A29" s="150" t="s">
        <v>48</v>
      </c>
      <c r="B29" s="150"/>
      <c r="C29" s="150"/>
      <c r="D29" s="150"/>
      <c r="E29" s="150"/>
      <c r="F29" s="150"/>
      <c r="G29" s="138"/>
    </row>
    <row r="30" spans="1:7" ht="15">
      <c r="A30" s="150"/>
      <c r="B30" s="150"/>
      <c r="C30" s="150"/>
      <c r="D30" s="150"/>
      <c r="E30" s="150"/>
      <c r="F30" s="150"/>
      <c r="G30" s="139"/>
    </row>
    <row r="32" spans="1:8" ht="15">
      <c r="A32" s="132" t="s">
        <v>128</v>
      </c>
      <c r="B32" s="132"/>
      <c r="C32" s="132"/>
      <c r="D32" s="132"/>
      <c r="E32" s="132"/>
      <c r="F32" s="132"/>
      <c r="G32" s="132"/>
      <c r="H32" s="132"/>
    </row>
    <row r="33" spans="1:8" ht="15">
      <c r="A33" s="4"/>
      <c r="B33" s="135" t="s">
        <v>132</v>
      </c>
      <c r="C33" s="132"/>
      <c r="D33" s="132"/>
      <c r="E33" s="132"/>
      <c r="F33" s="132"/>
      <c r="G33" s="132"/>
      <c r="H33" s="132"/>
    </row>
    <row r="34" spans="2:8" ht="15">
      <c r="B34" s="136" t="s">
        <v>133</v>
      </c>
      <c r="C34" s="137"/>
      <c r="D34" s="137"/>
      <c r="E34" s="137"/>
      <c r="F34" s="137"/>
      <c r="G34" s="137"/>
      <c r="H34" s="137"/>
    </row>
  </sheetData>
  <sheetProtection password="8F9F" sheet="1" selectLockedCells="1"/>
  <mergeCells count="19">
    <mergeCell ref="A20:H22"/>
    <mergeCell ref="A32:H32"/>
    <mergeCell ref="B33:H33"/>
    <mergeCell ref="B34:H34"/>
    <mergeCell ref="G29:G30"/>
    <mergeCell ref="B2:G5"/>
    <mergeCell ref="A24:H26"/>
    <mergeCell ref="A29:F30"/>
    <mergeCell ref="A28:F28"/>
    <mergeCell ref="A17:H18"/>
    <mergeCell ref="J2:K2"/>
    <mergeCell ref="J4:K4"/>
    <mergeCell ref="J5:K5"/>
    <mergeCell ref="A15:C15"/>
    <mergeCell ref="A13:H14"/>
    <mergeCell ref="B7:H7"/>
    <mergeCell ref="A11:H11"/>
    <mergeCell ref="B9:H9"/>
    <mergeCell ref="B8:H8"/>
  </mergeCells>
  <conditionalFormatting sqref="J4:K10">
    <cfRule type="cellIs" priority="1" dxfId="35" operator="equal" stopIfTrue="1">
      <formula>0</formula>
    </cfRule>
  </conditionalFormatting>
  <hyperlinks>
    <hyperlink ref="D15" r:id="rId1" display="cliquez ici"/>
  </hyperlinks>
  <printOptions/>
  <pageMargins left="0.7" right="0.7" top="0.75" bottom="0.75" header="0.3" footer="0.3"/>
  <pageSetup horizontalDpi="600" verticalDpi="600" orientation="portrait" paperSize="9" scale="7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Q63"/>
  <sheetViews>
    <sheetView showGridLines="0" zoomScaleSheetLayoutView="100" workbookViewId="0" topLeftCell="A28">
      <selection activeCell="T44" sqref="T44"/>
    </sheetView>
  </sheetViews>
  <sheetFormatPr defaultColWidth="11.421875" defaultRowHeight="15"/>
  <cols>
    <col min="1" max="1" width="27.57421875" style="0" customWidth="1"/>
    <col min="2" max="2" width="35.140625" style="0" customWidth="1"/>
    <col min="3" max="3" width="10.00390625" style="0" bestFit="1" customWidth="1"/>
    <col min="4" max="4" width="10.00390625" style="0" customWidth="1"/>
    <col min="5" max="5" width="7.7109375" style="0" bestFit="1" customWidth="1"/>
    <col min="6" max="6" width="5.421875" style="0" bestFit="1" customWidth="1"/>
    <col min="7" max="7" width="33.8515625" style="0" customWidth="1"/>
    <col min="8" max="8" width="27.57421875" style="0" customWidth="1"/>
    <col min="9" max="9" width="12.28125" style="0" bestFit="1" customWidth="1"/>
    <col min="10" max="10" width="11.421875" style="0" customWidth="1"/>
    <col min="11" max="11" width="2.00390625" style="0" customWidth="1"/>
    <col min="12" max="12" width="10.28125" style="0" hidden="1" customWidth="1"/>
    <col min="13" max="13" width="22.7109375" style="0" hidden="1" customWidth="1"/>
    <col min="14" max="17" width="11.421875" style="0" hidden="1" customWidth="1"/>
  </cols>
  <sheetData>
    <row r="1" spans="12:17" s="10" customFormat="1" ht="15.75" thickBot="1">
      <c r="L1" s="160" t="s">
        <v>88</v>
      </c>
      <c r="M1" s="160"/>
      <c r="N1" s="160"/>
      <c r="O1" s="160"/>
      <c r="P1" s="160"/>
      <c r="Q1" s="160"/>
    </row>
    <row r="2" spans="2:17" s="10" customFormat="1" ht="20.25" customHeight="1" thickTop="1">
      <c r="B2" s="140" t="s">
        <v>94</v>
      </c>
      <c r="C2" s="141"/>
      <c r="D2" s="141"/>
      <c r="E2" s="141"/>
      <c r="F2" s="141"/>
      <c r="G2" s="142"/>
      <c r="I2" s="51"/>
      <c r="J2" s="129"/>
      <c r="K2" s="129"/>
      <c r="L2" s="28"/>
      <c r="M2" s="28"/>
      <c r="N2" s="28"/>
      <c r="O2" s="28"/>
      <c r="P2" s="28"/>
      <c r="Q2" s="28"/>
    </row>
    <row r="3" spans="1:17" s="10" customFormat="1" ht="20.25" customHeight="1">
      <c r="A3" s="12"/>
      <c r="B3" s="143"/>
      <c r="C3" s="144"/>
      <c r="D3" s="144"/>
      <c r="E3" s="144"/>
      <c r="F3" s="144"/>
      <c r="G3" s="145"/>
      <c r="I3" s="51"/>
      <c r="J3" s="130"/>
      <c r="K3" s="130"/>
      <c r="L3" s="161" t="s">
        <v>87</v>
      </c>
      <c r="M3" s="162" t="e">
        <f>SUM(M12,M50)</f>
        <v>#DIV/0!</v>
      </c>
      <c r="N3" s="28"/>
      <c r="O3" s="28"/>
      <c r="P3" s="28"/>
      <c r="Q3" s="28"/>
    </row>
    <row r="4" spans="2:17" s="10" customFormat="1" ht="20.25" customHeight="1" thickBot="1">
      <c r="B4" s="146"/>
      <c r="C4" s="147"/>
      <c r="D4" s="147"/>
      <c r="E4" s="147"/>
      <c r="F4" s="147"/>
      <c r="G4" s="148"/>
      <c r="I4" s="48"/>
      <c r="J4" s="130"/>
      <c r="K4" s="130"/>
      <c r="L4" s="161"/>
      <c r="M4" s="162"/>
      <c r="N4" s="28"/>
      <c r="O4" s="28"/>
      <c r="P4" s="28"/>
      <c r="Q4" s="28"/>
    </row>
    <row r="5" spans="2:17" s="10" customFormat="1" ht="21.75" thickTop="1">
      <c r="B5" s="50"/>
      <c r="C5" s="50"/>
      <c r="D5" s="50"/>
      <c r="E5" s="50"/>
      <c r="F5" s="50"/>
      <c r="G5" s="50"/>
      <c r="I5" s="48"/>
      <c r="J5" s="49"/>
      <c r="K5" s="49"/>
      <c r="L5" s="37"/>
      <c r="M5" s="38"/>
      <c r="N5" s="28"/>
      <c r="O5" s="28"/>
      <c r="P5" s="28"/>
      <c r="Q5" s="28"/>
    </row>
    <row r="6" spans="2:17" s="10" customFormat="1" ht="21">
      <c r="B6" s="54" t="s">
        <v>0</v>
      </c>
      <c r="C6" s="165">
        <f>'Avant de commencer'!B7</f>
        <v>0</v>
      </c>
      <c r="D6" s="165"/>
      <c r="E6" s="165"/>
      <c r="F6" s="165"/>
      <c r="G6" s="165"/>
      <c r="I6" s="48"/>
      <c r="J6" s="49"/>
      <c r="K6" s="49"/>
      <c r="L6" s="37"/>
      <c r="M6" s="38"/>
      <c r="N6" s="28"/>
      <c r="O6" s="28"/>
      <c r="P6" s="28"/>
      <c r="Q6" s="28"/>
    </row>
    <row r="7" spans="2:17" s="10" customFormat="1" ht="21">
      <c r="B7" s="54" t="s">
        <v>1</v>
      </c>
      <c r="C7" s="164">
        <f>'Avant de commencer'!B8</f>
        <v>0</v>
      </c>
      <c r="D7" s="164"/>
      <c r="E7" s="164"/>
      <c r="F7" s="164"/>
      <c r="G7" s="164"/>
      <c r="I7" s="48"/>
      <c r="J7" s="49"/>
      <c r="K7" s="49"/>
      <c r="L7" s="37"/>
      <c r="M7" s="38"/>
      <c r="N7" s="28"/>
      <c r="O7" s="28"/>
      <c r="P7" s="28"/>
      <c r="Q7" s="28"/>
    </row>
    <row r="8" spans="2:17" s="10" customFormat="1" ht="21">
      <c r="B8" s="54" t="s">
        <v>2</v>
      </c>
      <c r="C8" s="164">
        <f>'Avant de commencer'!B9</f>
        <v>0</v>
      </c>
      <c r="D8" s="164"/>
      <c r="E8" s="164"/>
      <c r="F8" s="164"/>
      <c r="G8" s="164"/>
      <c r="I8" s="48"/>
      <c r="J8" s="49"/>
      <c r="K8" s="49"/>
      <c r="L8" s="37"/>
      <c r="M8" s="38"/>
      <c r="N8" s="28"/>
      <c r="O8" s="28"/>
      <c r="P8" s="28"/>
      <c r="Q8" s="28"/>
    </row>
    <row r="9" spans="2:17" s="10" customFormat="1" ht="21">
      <c r="B9" s="50"/>
      <c r="C9" s="50"/>
      <c r="D9" s="50"/>
      <c r="E9" s="50"/>
      <c r="F9" s="50"/>
      <c r="G9" s="50"/>
      <c r="I9" s="48"/>
      <c r="J9" s="49"/>
      <c r="K9" s="49"/>
      <c r="L9" s="37"/>
      <c r="M9" s="38"/>
      <c r="N9" s="28"/>
      <c r="O9" s="28"/>
      <c r="P9" s="28"/>
      <c r="Q9" s="28"/>
    </row>
    <row r="10" spans="1:17" s="10" customFormat="1" ht="18.75">
      <c r="A10" s="153" t="s">
        <v>78</v>
      </c>
      <c r="B10" s="153"/>
      <c r="C10" s="153"/>
      <c r="D10" s="153"/>
      <c r="E10" s="153"/>
      <c r="F10" s="153"/>
      <c r="G10" s="153"/>
      <c r="H10" s="153"/>
      <c r="I10" s="58"/>
      <c r="J10" s="58"/>
      <c r="K10" s="58"/>
      <c r="L10" s="37"/>
      <c r="M10" s="38"/>
      <c r="N10" s="28"/>
      <c r="O10" s="28"/>
      <c r="P10" s="28"/>
      <c r="Q10" s="28"/>
    </row>
    <row r="11" spans="12:17" s="10" customFormat="1" ht="15">
      <c r="L11" s="28"/>
      <c r="M11" s="28"/>
      <c r="N11" s="28"/>
      <c r="O11" s="28"/>
      <c r="P11" s="28"/>
      <c r="Q11" s="28"/>
    </row>
    <row r="12" spans="1:17" s="10" customFormat="1" ht="18.75">
      <c r="A12" s="158" t="s">
        <v>3</v>
      </c>
      <c r="B12" s="158"/>
      <c r="C12" s="158"/>
      <c r="D12" s="158"/>
      <c r="E12" s="158"/>
      <c r="F12" s="158"/>
      <c r="G12" s="158"/>
      <c r="H12" s="158"/>
      <c r="I12" s="114"/>
      <c r="J12" s="114"/>
      <c r="K12" s="114"/>
      <c r="L12" s="29" t="s">
        <v>5</v>
      </c>
      <c r="M12" s="29" t="e">
        <f>SUM(L16,L19,L24,L27,L29,L31,L33,L35,L37,L47)</f>
        <v>#DIV/0!</v>
      </c>
      <c r="N12" s="28"/>
      <c r="O12" s="28"/>
      <c r="P12" s="28"/>
      <c r="Q12" s="28"/>
    </row>
    <row r="13" spans="1:17" s="10" customFormat="1" ht="15.75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29"/>
      <c r="M13" s="29"/>
      <c r="N13" s="28"/>
      <c r="O13" s="28"/>
      <c r="P13" s="28"/>
      <c r="Q13" s="28"/>
    </row>
    <row r="14" spans="1:17" s="10" customFormat="1" ht="15">
      <c r="A14" s="11" t="s">
        <v>17</v>
      </c>
      <c r="B14" s="11"/>
      <c r="C14" s="11"/>
      <c r="D14" s="11"/>
      <c r="E14" s="11"/>
      <c r="F14" s="11"/>
      <c r="G14" s="11"/>
      <c r="L14" s="28"/>
      <c r="M14" s="28"/>
      <c r="N14" s="28"/>
      <c r="O14" s="28"/>
      <c r="P14" s="28"/>
      <c r="Q14" s="28"/>
    </row>
    <row r="15" spans="1:17" s="10" customFormat="1" ht="15">
      <c r="A15" s="11"/>
      <c r="B15" s="11"/>
      <c r="C15" s="35" t="s">
        <v>8</v>
      </c>
      <c r="D15" s="35" t="s">
        <v>9</v>
      </c>
      <c r="F15" s="11"/>
      <c r="G15" s="11"/>
      <c r="I15" s="13"/>
      <c r="L15" s="28" t="s">
        <v>79</v>
      </c>
      <c r="M15" s="28"/>
      <c r="N15" s="28"/>
      <c r="O15" s="28"/>
      <c r="P15" s="28"/>
      <c r="Q15" s="28"/>
    </row>
    <row r="16" spans="1:17" s="10" customFormat="1" ht="15">
      <c r="A16" s="11"/>
      <c r="B16" s="11"/>
      <c r="C16" s="14"/>
      <c r="D16" s="14"/>
      <c r="F16" s="11"/>
      <c r="G16" s="11"/>
      <c r="L16" s="28">
        <f>IF(C16&lt;&gt;"",1,0)</f>
        <v>0</v>
      </c>
      <c r="M16" s="28"/>
      <c r="N16" s="30" t="s">
        <v>80</v>
      </c>
      <c r="O16" s="28"/>
      <c r="P16" s="28"/>
      <c r="Q16" s="28"/>
    </row>
    <row r="17" spans="1:17" s="10" customFormat="1" ht="15">
      <c r="A17" s="159" t="s">
        <v>21</v>
      </c>
      <c r="B17" s="159"/>
      <c r="C17" s="159"/>
      <c r="D17" s="159"/>
      <c r="E17" s="159"/>
      <c r="F17" s="159"/>
      <c r="G17" s="159"/>
      <c r="L17" s="28"/>
      <c r="M17" s="28"/>
      <c r="N17" s="30"/>
      <c r="O17" s="28"/>
      <c r="P17" s="28"/>
      <c r="Q17" s="28"/>
    </row>
    <row r="18" spans="1:17" s="10" customFormat="1" ht="15">
      <c r="A18" s="11"/>
      <c r="B18" s="11"/>
      <c r="C18" s="24" t="s">
        <v>8</v>
      </c>
      <c r="D18" s="24" t="s">
        <v>9</v>
      </c>
      <c r="F18" s="11"/>
      <c r="G18" s="11"/>
      <c r="L18" s="28"/>
      <c r="M18" s="28"/>
      <c r="N18" s="30"/>
      <c r="O18" s="28"/>
      <c r="P18" s="28"/>
      <c r="Q18" s="28"/>
    </row>
    <row r="19" spans="1:17" s="10" customFormat="1" ht="15">
      <c r="A19" s="11"/>
      <c r="B19" s="11"/>
      <c r="C19" s="14"/>
      <c r="D19" s="14"/>
      <c r="F19" s="11"/>
      <c r="G19" s="11"/>
      <c r="L19" s="28">
        <f>IF(C19&lt;&gt;"",1,0)</f>
        <v>0</v>
      </c>
      <c r="M19" s="28"/>
      <c r="N19" s="30" t="s">
        <v>81</v>
      </c>
      <c r="O19" s="28"/>
      <c r="P19" s="28"/>
      <c r="Q19" s="28"/>
    </row>
    <row r="20" spans="1:17" s="10" customFormat="1" ht="15">
      <c r="A20" s="11"/>
      <c r="B20" s="11"/>
      <c r="C20" s="11"/>
      <c r="D20" s="15"/>
      <c r="E20" s="15"/>
      <c r="F20" s="11"/>
      <c r="G20" s="11"/>
      <c r="L20" s="28"/>
      <c r="M20" s="28"/>
      <c r="N20" s="30"/>
      <c r="O20" s="28"/>
      <c r="P20" s="28"/>
      <c r="Q20" s="28"/>
    </row>
    <row r="21" spans="1:17" s="10" customFormat="1" ht="15">
      <c r="A21" s="163" t="s">
        <v>4</v>
      </c>
      <c r="B21" s="163"/>
      <c r="C21" s="11"/>
      <c r="D21" s="11"/>
      <c r="E21" s="11"/>
      <c r="F21" s="11"/>
      <c r="G21" s="11"/>
      <c r="L21" s="28"/>
      <c r="M21" s="28"/>
      <c r="N21" s="30"/>
      <c r="O21" s="28"/>
      <c r="P21" s="28"/>
      <c r="Q21" s="28"/>
    </row>
    <row r="22" spans="1:17" s="10" customFormat="1" ht="15">
      <c r="A22" s="11"/>
      <c r="B22" s="16" t="s">
        <v>18</v>
      </c>
      <c r="C22" s="14"/>
      <c r="D22" s="11"/>
      <c r="E22" s="11"/>
      <c r="F22" s="11"/>
      <c r="G22" s="11"/>
      <c r="L22" s="28"/>
      <c r="M22" s="28"/>
      <c r="N22" s="33" t="s">
        <v>99</v>
      </c>
      <c r="O22" s="28"/>
      <c r="P22" s="155" t="s">
        <v>102</v>
      </c>
      <c r="Q22" s="28"/>
    </row>
    <row r="23" spans="1:17" s="10" customFormat="1" ht="15">
      <c r="A23" s="11"/>
      <c r="B23" s="16" t="s">
        <v>15</v>
      </c>
      <c r="C23" s="14"/>
      <c r="D23" s="11"/>
      <c r="E23" s="11"/>
      <c r="F23" s="11"/>
      <c r="G23" s="11"/>
      <c r="L23" s="28"/>
      <c r="M23" s="28"/>
      <c r="N23" s="33" t="s">
        <v>100</v>
      </c>
      <c r="O23" s="28"/>
      <c r="P23" s="155"/>
      <c r="Q23" s="28"/>
    </row>
    <row r="24" spans="1:17" s="10" customFormat="1" ht="15">
      <c r="A24" s="11"/>
      <c r="B24" s="16" t="s">
        <v>5</v>
      </c>
      <c r="C24" s="35">
        <f>SUM(C22:C23)</f>
        <v>0</v>
      </c>
      <c r="D24" s="17" t="s">
        <v>6</v>
      </c>
      <c r="E24" s="25">
        <f>IF(ISERROR(C24/'Avant de commencer'!G29),"",C24/'Avant de commencer'!G29)</f>
      </c>
      <c r="F24" s="159" t="s">
        <v>7</v>
      </c>
      <c r="G24" s="159"/>
      <c r="H24" s="159"/>
      <c r="L24" s="28" t="e">
        <f>IF(AND((C24/'Avant de commencer'!G29)&gt;=0.1,(C24/'Avant de commencer'!G29)&lt;0.19),0.25,IF(AND((C24/'Avant de commencer'!G29)&gt;=0.2,(C24/'Avant de commencer'!G29)&lt;0.29),0.5,IF(AND((C24/'Avant de commencer'!G29)&gt;=0.3,(C24/'Avant de commencer'!G29)&lt;0.39),0.75,IF(C24/'Avant de commencer'!G29&gt;=0.4,1,0))))</f>
        <v>#DIV/0!</v>
      </c>
      <c r="M24" s="28"/>
      <c r="N24" s="33" t="s">
        <v>101</v>
      </c>
      <c r="O24" s="28"/>
      <c r="P24" s="155"/>
      <c r="Q24" s="28"/>
    </row>
    <row r="25" spans="1:17" s="10" customFormat="1" ht="15">
      <c r="A25" s="11"/>
      <c r="B25" s="11"/>
      <c r="C25" s="11"/>
      <c r="D25" s="11"/>
      <c r="E25" s="11"/>
      <c r="F25" s="11"/>
      <c r="G25" s="11"/>
      <c r="L25" s="28"/>
      <c r="M25" s="28"/>
      <c r="N25" s="61" t="s">
        <v>98</v>
      </c>
      <c r="O25" s="28"/>
      <c r="P25" s="155"/>
      <c r="Q25" s="28"/>
    </row>
    <row r="26" spans="2:17" s="10" customFormat="1" ht="15">
      <c r="B26" s="43" t="s">
        <v>10</v>
      </c>
      <c r="C26" s="17" t="s">
        <v>8</v>
      </c>
      <c r="D26" s="17" t="s">
        <v>9</v>
      </c>
      <c r="F26" s="11"/>
      <c r="G26" s="11"/>
      <c r="L26" s="28"/>
      <c r="M26" s="28"/>
      <c r="N26" s="30"/>
      <c r="O26" s="28"/>
      <c r="P26" s="28"/>
      <c r="Q26" s="28"/>
    </row>
    <row r="27" spans="1:17" s="10" customFormat="1" ht="15">
      <c r="A27" s="11"/>
      <c r="B27" s="42" t="s">
        <v>11</v>
      </c>
      <c r="C27" s="14"/>
      <c r="D27" s="14"/>
      <c r="F27" s="11"/>
      <c r="G27" s="18"/>
      <c r="L27" s="28">
        <f>IF(C27&lt;&gt;"",1,0)</f>
        <v>0</v>
      </c>
      <c r="M27" s="28"/>
      <c r="N27" s="30" t="s">
        <v>86</v>
      </c>
      <c r="O27" s="28"/>
      <c r="P27" s="28"/>
      <c r="Q27" s="28"/>
    </row>
    <row r="28" spans="1:17" s="10" customFormat="1" ht="15">
      <c r="A28" s="11"/>
      <c r="B28" s="36" t="s">
        <v>14</v>
      </c>
      <c r="C28" s="19"/>
      <c r="F28" s="11"/>
      <c r="G28" s="18"/>
      <c r="H28" s="11"/>
      <c r="I28" s="11"/>
      <c r="J28" s="11"/>
      <c r="K28" s="11"/>
      <c r="L28" s="28"/>
      <c r="M28" s="28"/>
      <c r="N28" s="30"/>
      <c r="O28" s="28"/>
      <c r="P28" s="28"/>
      <c r="Q28" s="28"/>
    </row>
    <row r="29" spans="1:17" s="10" customFormat="1" ht="15">
      <c r="A29" s="11"/>
      <c r="B29" s="42" t="s">
        <v>12</v>
      </c>
      <c r="C29" s="14"/>
      <c r="D29" s="14"/>
      <c r="F29" s="11"/>
      <c r="G29" s="11"/>
      <c r="L29" s="28">
        <f>IF(C29&lt;&gt;"",1,0)</f>
        <v>0</v>
      </c>
      <c r="M29" s="28"/>
      <c r="N29" s="30" t="s">
        <v>86</v>
      </c>
      <c r="O29" s="28"/>
      <c r="P29" s="28"/>
      <c r="Q29" s="28"/>
    </row>
    <row r="30" spans="1:17" s="10" customFormat="1" ht="15">
      <c r="A30" s="11"/>
      <c r="B30" s="36" t="s">
        <v>14</v>
      </c>
      <c r="C30" s="19"/>
      <c r="F30" s="11"/>
      <c r="G30" s="157"/>
      <c r="H30" s="157"/>
      <c r="I30" s="157"/>
      <c r="J30" s="157"/>
      <c r="K30" s="157"/>
      <c r="L30" s="28"/>
      <c r="M30" s="28"/>
      <c r="N30" s="30"/>
      <c r="O30" s="28"/>
      <c r="P30" s="28"/>
      <c r="Q30" s="28"/>
    </row>
    <row r="31" spans="1:17" s="10" customFormat="1" ht="15">
      <c r="A31" s="11"/>
      <c r="B31" s="42" t="s">
        <v>19</v>
      </c>
      <c r="C31" s="14"/>
      <c r="D31" s="14"/>
      <c r="F31" s="11"/>
      <c r="G31" s="17"/>
      <c r="H31" s="17"/>
      <c r="I31" s="17"/>
      <c r="J31" s="17"/>
      <c r="K31" s="17"/>
      <c r="L31" s="28">
        <f>IF(C31&lt;&gt;"",1,0)</f>
        <v>0</v>
      </c>
      <c r="M31" s="28"/>
      <c r="N31" s="30" t="s">
        <v>86</v>
      </c>
      <c r="O31" s="28"/>
      <c r="P31" s="28"/>
      <c r="Q31" s="28"/>
    </row>
    <row r="32" spans="1:17" s="10" customFormat="1" ht="15">
      <c r="A32" s="11"/>
      <c r="B32" s="44" t="s">
        <v>14</v>
      </c>
      <c r="C32" s="19"/>
      <c r="F32" s="11"/>
      <c r="G32" s="17"/>
      <c r="H32" s="17"/>
      <c r="I32" s="17"/>
      <c r="J32" s="17"/>
      <c r="K32" s="17"/>
      <c r="L32" s="28"/>
      <c r="M32" s="28"/>
      <c r="N32" s="30"/>
      <c r="O32" s="28"/>
      <c r="P32" s="28"/>
      <c r="Q32" s="28"/>
    </row>
    <row r="33" spans="1:17" s="10" customFormat="1" ht="15">
      <c r="A33" s="11"/>
      <c r="B33" s="42" t="s">
        <v>20</v>
      </c>
      <c r="C33" s="14"/>
      <c r="D33" s="14"/>
      <c r="F33" s="11"/>
      <c r="G33" s="17"/>
      <c r="H33" s="17"/>
      <c r="I33" s="17"/>
      <c r="J33" s="17"/>
      <c r="K33" s="17"/>
      <c r="L33" s="28">
        <f>IF(C33&lt;&gt;"",1,0)</f>
        <v>0</v>
      </c>
      <c r="M33" s="28"/>
      <c r="N33" s="30" t="s">
        <v>86</v>
      </c>
      <c r="O33" s="28"/>
      <c r="P33" s="28"/>
      <c r="Q33" s="28"/>
    </row>
    <row r="34" spans="1:17" s="10" customFormat="1" ht="15">
      <c r="A34" s="11"/>
      <c r="B34" s="36" t="s">
        <v>14</v>
      </c>
      <c r="C34" s="19"/>
      <c r="F34" s="11"/>
      <c r="G34" s="17"/>
      <c r="H34" s="17"/>
      <c r="I34" s="17"/>
      <c r="J34" s="17"/>
      <c r="K34" s="17"/>
      <c r="L34" s="28"/>
      <c r="M34" s="28"/>
      <c r="N34" s="30"/>
      <c r="O34" s="28"/>
      <c r="P34" s="28"/>
      <c r="Q34" s="28"/>
    </row>
    <row r="35" spans="1:17" s="10" customFormat="1" ht="15">
      <c r="A35" s="11"/>
      <c r="B35" s="42" t="s">
        <v>13</v>
      </c>
      <c r="C35" s="14"/>
      <c r="D35" s="14"/>
      <c r="F35" s="11"/>
      <c r="G35" s="11"/>
      <c r="L35" s="28">
        <f>IF(C35&lt;&gt;"",1,0)</f>
        <v>0</v>
      </c>
      <c r="M35" s="28"/>
      <c r="N35" s="30" t="s">
        <v>86</v>
      </c>
      <c r="O35" s="28"/>
      <c r="P35" s="28"/>
      <c r="Q35" s="28"/>
    </row>
    <row r="36" spans="1:17" s="10" customFormat="1" ht="15">
      <c r="A36" s="11"/>
      <c r="B36" s="36" t="s">
        <v>14</v>
      </c>
      <c r="C36" s="19"/>
      <c r="D36" s="166" t="s">
        <v>46</v>
      </c>
      <c r="F36" s="11"/>
      <c r="G36" s="157"/>
      <c r="H36" s="157"/>
      <c r="I36" s="157"/>
      <c r="J36" s="157"/>
      <c r="K36" s="157"/>
      <c r="L36" s="28"/>
      <c r="M36" s="28"/>
      <c r="N36" s="33" t="s">
        <v>99</v>
      </c>
      <c r="O36" s="28"/>
      <c r="P36" s="155" t="s">
        <v>102</v>
      </c>
      <c r="Q36" s="28"/>
    </row>
    <row r="37" spans="1:17" s="10" customFormat="1" ht="15">
      <c r="A37" s="11"/>
      <c r="B37" s="44" t="s">
        <v>5</v>
      </c>
      <c r="C37" s="24">
        <f>SUM(C28,C30,C32,C34,C36)</f>
        <v>0</v>
      </c>
      <c r="D37" s="166"/>
      <c r="F37" s="11"/>
      <c r="G37" s="17"/>
      <c r="H37" s="17"/>
      <c r="I37" s="17"/>
      <c r="J37" s="17"/>
      <c r="K37" s="17"/>
      <c r="L37" s="28" t="e">
        <f>IF(AND((C37/'Avant de commencer'!G29)&gt;=0.1,(C37/'Avant de commencer'!G29)&lt;0.19),0.25,IF(AND((C37/'Avant de commencer'!G29)&gt;=0.2,(C37/'Avant de commencer'!G29)&lt;0.29),0.5,IF(AND((C37/'Avant de commencer'!G29)&gt;=0.3,(C37/'Avant de commencer'!G29)&lt;0.39),0.75,IF(C37/'Avant de commencer'!G29&gt;=0.4,1,0))))</f>
        <v>#DIV/0!</v>
      </c>
      <c r="M37" s="28"/>
      <c r="N37" s="33" t="s">
        <v>100</v>
      </c>
      <c r="O37" s="28"/>
      <c r="P37" s="155"/>
      <c r="Q37" s="28"/>
    </row>
    <row r="38" spans="1:17" s="10" customFormat="1" ht="15">
      <c r="A38" s="11"/>
      <c r="C38" s="11"/>
      <c r="D38" s="159" t="s">
        <v>16</v>
      </c>
      <c r="E38" s="159"/>
      <c r="F38" s="159"/>
      <c r="G38" s="159"/>
      <c r="H38" s="159"/>
      <c r="I38" s="11"/>
      <c r="J38" s="11"/>
      <c r="L38" s="28"/>
      <c r="M38" s="28"/>
      <c r="N38" s="33" t="s">
        <v>101</v>
      </c>
      <c r="O38" s="28"/>
      <c r="P38" s="155"/>
      <c r="Q38" s="28"/>
    </row>
    <row r="39" spans="1:17" s="10" customFormat="1" ht="15">
      <c r="A39" s="11"/>
      <c r="B39" s="11"/>
      <c r="C39" s="11"/>
      <c r="D39" s="11"/>
      <c r="E39" s="11"/>
      <c r="F39" s="11"/>
      <c r="G39" s="11"/>
      <c r="L39" s="28"/>
      <c r="M39" s="28"/>
      <c r="N39" s="61" t="s">
        <v>98</v>
      </c>
      <c r="O39" s="28"/>
      <c r="P39" s="155"/>
      <c r="Q39" s="28"/>
    </row>
    <row r="40" spans="1:17" s="10" customFormat="1" ht="15">
      <c r="A40" s="11"/>
      <c r="B40" s="11"/>
      <c r="C40" s="11"/>
      <c r="D40" s="11"/>
      <c r="E40" s="11"/>
      <c r="F40" s="11"/>
      <c r="G40" s="11"/>
      <c r="L40" s="28"/>
      <c r="M40" s="28"/>
      <c r="N40" s="30"/>
      <c r="O40" s="28"/>
      <c r="P40" s="28"/>
      <c r="Q40" s="28"/>
    </row>
    <row r="41" spans="1:17" s="10" customFormat="1" ht="15">
      <c r="A41" s="11"/>
      <c r="B41" s="11"/>
      <c r="C41" s="11"/>
      <c r="D41" s="11"/>
      <c r="E41" s="11"/>
      <c r="F41" s="11"/>
      <c r="G41" s="11"/>
      <c r="L41" s="28"/>
      <c r="M41" s="28"/>
      <c r="N41" s="30"/>
      <c r="O41" s="28"/>
      <c r="P41" s="28"/>
      <c r="Q41" s="28"/>
    </row>
    <row r="42" spans="1:17" s="10" customFormat="1" ht="15">
      <c r="A42" s="11"/>
      <c r="B42" s="11"/>
      <c r="C42" s="11"/>
      <c r="D42" s="11"/>
      <c r="E42" s="11"/>
      <c r="F42" s="11"/>
      <c r="G42" s="11"/>
      <c r="L42" s="28"/>
      <c r="M42" s="28"/>
      <c r="N42" s="30"/>
      <c r="O42" s="28"/>
      <c r="P42" s="28"/>
      <c r="Q42" s="28"/>
    </row>
    <row r="43" spans="1:17" s="10" customFormat="1" ht="15">
      <c r="A43" s="11"/>
      <c r="B43" s="11"/>
      <c r="C43" s="11"/>
      <c r="D43" s="11"/>
      <c r="E43" s="11"/>
      <c r="F43" s="11"/>
      <c r="G43" s="11"/>
      <c r="L43" s="28"/>
      <c r="M43" s="28"/>
      <c r="N43" s="30"/>
      <c r="O43" s="28"/>
      <c r="P43" s="28"/>
      <c r="Q43" s="28"/>
    </row>
    <row r="44" spans="1:17" s="10" customFormat="1" ht="15">
      <c r="A44" s="11"/>
      <c r="B44" s="11"/>
      <c r="C44" s="11"/>
      <c r="D44" s="11"/>
      <c r="E44" s="11"/>
      <c r="F44" s="11"/>
      <c r="G44" s="11"/>
      <c r="L44" s="28"/>
      <c r="M44" s="28"/>
      <c r="N44" s="30"/>
      <c r="O44" s="28"/>
      <c r="P44" s="28"/>
      <c r="Q44" s="28"/>
    </row>
    <row r="45" spans="1:17" s="10" customFormat="1" ht="15.75">
      <c r="A45" s="60" t="s">
        <v>22</v>
      </c>
      <c r="B45" s="11"/>
      <c r="C45" s="11"/>
      <c r="F45" s="11"/>
      <c r="G45" s="11"/>
      <c r="L45" s="28"/>
      <c r="M45" s="28"/>
      <c r="N45" s="30"/>
      <c r="O45" s="28"/>
      <c r="P45" s="28"/>
      <c r="Q45" s="28"/>
    </row>
    <row r="46" spans="1:17" s="10" customFormat="1" ht="15" customHeight="1">
      <c r="A46" s="156" t="s">
        <v>47</v>
      </c>
      <c r="B46" s="156"/>
      <c r="C46" s="17" t="s">
        <v>8</v>
      </c>
      <c r="D46" s="17" t="s">
        <v>9</v>
      </c>
      <c r="L46" s="28"/>
      <c r="M46" s="28"/>
      <c r="N46" s="30"/>
      <c r="O46" s="28"/>
      <c r="P46" s="28"/>
      <c r="Q46" s="28"/>
    </row>
    <row r="47" spans="1:17" s="10" customFormat="1" ht="15">
      <c r="A47" s="156"/>
      <c r="B47" s="156"/>
      <c r="C47" s="14"/>
      <c r="D47" s="14"/>
      <c r="L47" s="28">
        <f>IF(C47&lt;&gt;"",1,0)</f>
        <v>0</v>
      </c>
      <c r="M47" s="28"/>
      <c r="N47" s="30" t="s">
        <v>86</v>
      </c>
      <c r="O47" s="28"/>
      <c r="P47" s="28"/>
      <c r="Q47" s="28"/>
    </row>
    <row r="48" spans="12:17" s="10" customFormat="1" ht="15">
      <c r="L48" s="28"/>
      <c r="M48" s="28"/>
      <c r="N48" s="30"/>
      <c r="O48" s="28"/>
      <c r="P48" s="28"/>
      <c r="Q48" s="28"/>
    </row>
    <row r="49" spans="12:17" s="10" customFormat="1" ht="15">
      <c r="L49" s="28"/>
      <c r="M49" s="28"/>
      <c r="N49" s="30"/>
      <c r="O49" s="28"/>
      <c r="P49" s="28"/>
      <c r="Q49" s="28"/>
    </row>
    <row r="50" spans="1:17" s="10" customFormat="1" ht="18.75">
      <c r="A50" s="154" t="s">
        <v>23</v>
      </c>
      <c r="B50" s="154"/>
      <c r="C50" s="154"/>
      <c r="D50" s="154"/>
      <c r="E50" s="154"/>
      <c r="F50" s="154"/>
      <c r="G50" s="154"/>
      <c r="H50" s="154"/>
      <c r="L50" s="29" t="s">
        <v>5</v>
      </c>
      <c r="M50" s="29" t="e">
        <f>SUM(L52,L56,L58,L60)</f>
        <v>#NUM!</v>
      </c>
      <c r="N50" s="30"/>
      <c r="O50" s="28"/>
      <c r="P50" s="28"/>
      <c r="Q50" s="28"/>
    </row>
    <row r="51" spans="3:17" s="10" customFormat="1" ht="26.25">
      <c r="C51" s="40" t="s">
        <v>25</v>
      </c>
      <c r="D51" s="40" t="s">
        <v>26</v>
      </c>
      <c r="E51" s="41" t="s">
        <v>5</v>
      </c>
      <c r="L51" s="28"/>
      <c r="M51" s="33" t="s">
        <v>108</v>
      </c>
      <c r="N51" s="30"/>
      <c r="O51" s="28"/>
      <c r="P51" s="28"/>
      <c r="Q51" s="28"/>
    </row>
    <row r="52" spans="1:17" s="10" customFormat="1" ht="13.5" customHeight="1">
      <c r="A52" s="156" t="s">
        <v>24</v>
      </c>
      <c r="B52" s="156"/>
      <c r="C52" s="14"/>
      <c r="D52" s="14"/>
      <c r="E52" s="41">
        <f>SUM(C52:D52)</f>
        <v>0</v>
      </c>
      <c r="L52" s="127" t="e">
        <f>IF(AND(AVEDEV(C52,D52)&gt;=0.1,AVEDEV(C52,D52)&lt;0.19),0.75,IF(AND(AVEDEV(C52,D52)&gt;=0.2,AVEDEV(C52,D52)&lt;0.29),0.5,IF(AND(AVEDEV(C52,D52)&gt;=0.3,AVEDEV(C52,D52)&lt;0.39),0.25,IF(AVEDEV(C52,D52)&gt;=0.4,0,1))))</f>
        <v>#NUM!</v>
      </c>
      <c r="M52" s="33" t="s">
        <v>104</v>
      </c>
      <c r="N52" s="33" t="s">
        <v>103</v>
      </c>
      <c r="O52" s="28"/>
      <c r="P52" s="28"/>
      <c r="Q52" s="28"/>
    </row>
    <row r="53" spans="1:17" s="10" customFormat="1" ht="15">
      <c r="A53" s="156"/>
      <c r="B53" s="156"/>
      <c r="C53" s="22">
        <f>IF(ISERROR(C52/'Avant de commencer'!G29),"",C52/'Avant de commencer'!G29)</f>
      </c>
      <c r="D53" s="22">
        <f>IF(ISERROR(D52/'Avant de commencer'!G29),"",D52/'Avant de commencer'!G29)</f>
      </c>
      <c r="E53" s="41"/>
      <c r="L53" s="128"/>
      <c r="M53" s="33" t="s">
        <v>105</v>
      </c>
      <c r="O53" s="28"/>
      <c r="P53" s="28"/>
      <c r="Q53" s="28"/>
    </row>
    <row r="54" spans="12:17" s="10" customFormat="1" ht="15">
      <c r="L54" s="128"/>
      <c r="M54" s="33" t="s">
        <v>106</v>
      </c>
      <c r="O54" s="28"/>
      <c r="P54" s="28"/>
      <c r="Q54" s="28"/>
    </row>
    <row r="55" spans="1:17" s="10" customFormat="1" ht="26.25">
      <c r="A55" s="156" t="s">
        <v>30</v>
      </c>
      <c r="B55" s="156"/>
      <c r="C55" s="20" t="s">
        <v>25</v>
      </c>
      <c r="D55" s="20" t="s">
        <v>26</v>
      </c>
      <c r="E55" s="10" t="s">
        <v>5</v>
      </c>
      <c r="L55" s="128"/>
      <c r="M55" s="62" t="s">
        <v>107</v>
      </c>
      <c r="O55" s="28"/>
      <c r="P55" s="28"/>
      <c r="Q55" s="28"/>
    </row>
    <row r="56" spans="2:17" s="10" customFormat="1" ht="15" customHeight="1">
      <c r="B56" s="34" t="s">
        <v>27</v>
      </c>
      <c r="C56" s="14"/>
      <c r="D56" s="14"/>
      <c r="E56" s="10">
        <f>SUM(C56:D56)</f>
        <v>0</v>
      </c>
      <c r="G56" s="152" t="str">
        <f>CONCATENATE(K56," % de l'équipe dirigeante de votre structure sont des femmes")</f>
        <v>0 % de l'équipe dirigeante de votre structure sont des femmes</v>
      </c>
      <c r="H56" s="152"/>
      <c r="I56" s="15"/>
      <c r="J56" s="59"/>
      <c r="K56" s="26" t="str">
        <f>FIXED(IF(ISERROR(D56/E56*100),"0 %",D56/E56*100),0,)</f>
        <v>0</v>
      </c>
      <c r="L56" s="128" t="e">
        <f>IF(AND(AVEDEV(C56,D56)&gt;=0.1,AVEDEV(C56,D56)&lt;0.19),0.75,IF(AND(AVEDEV(C56,D56)&gt;=0.2,AVEDEV(C56,D56)&lt;0.29),0.5,IF(AND(AVEDEV(C56,D56)&gt;=0.3,AVEDEV(C56,D56)&lt;0.39),0.25,IF(AVEDEV(C56,D56)&gt;=0.4,0,1))))</f>
        <v>#NUM!</v>
      </c>
      <c r="M56" s="28"/>
      <c r="O56" s="28"/>
      <c r="P56" s="28"/>
      <c r="Q56" s="28"/>
    </row>
    <row r="57" spans="2:17" s="10" customFormat="1" ht="15">
      <c r="B57" s="21"/>
      <c r="C57" s="63">
        <f>IF(ISERROR(C56/$E$56),"",C56/$E$56)</f>
      </c>
      <c r="D57" s="63">
        <f>IF(ISERROR(D56/$E$56),"",D56/$E$56)</f>
      </c>
      <c r="G57" s="152"/>
      <c r="H57" s="152"/>
      <c r="I57" s="116"/>
      <c r="J57" s="23"/>
      <c r="K57" s="27"/>
      <c r="L57" s="128"/>
      <c r="M57" s="28"/>
      <c r="N57" s="33"/>
      <c r="O57" s="28"/>
      <c r="P57" s="28"/>
      <c r="Q57" s="28"/>
    </row>
    <row r="58" spans="2:17" s="10" customFormat="1" ht="15" customHeight="1">
      <c r="B58" s="21" t="s">
        <v>28</v>
      </c>
      <c r="C58" s="14"/>
      <c r="D58" s="14"/>
      <c r="E58" s="10">
        <f>SUM(C58:D58)</f>
        <v>0</v>
      </c>
      <c r="G58" s="152" t="str">
        <f>CONCATENATE(K58," % des cadres de votre structure sont des femmes")</f>
        <v>0 % des cadres de votre structure sont des femmes</v>
      </c>
      <c r="H58" s="152"/>
      <c r="I58" s="15"/>
      <c r="J58" s="59"/>
      <c r="K58" s="26" t="str">
        <f>FIXED(IF(ISERROR(D58/E58*100),"0 %",D58/E58*100),0,)</f>
        <v>0</v>
      </c>
      <c r="L58" s="128" t="e">
        <f>IF(AND(AVEDEV(C58,D58)&gt;=0.1,AVEDEV(C58,D58)&lt;0.19),0.75,IF(AND(AVEDEV(C58,D58)&gt;=0.2,AVEDEV(C58,D58)&lt;0.29),0.5,IF(AND(AVEDEV(C58,D58)&gt;=0.3,AVEDEV(C58,D58)&lt;0.39),0.25,IF(AVEDEV(C58,D58)&gt;=0.4,0,1))))</f>
        <v>#NUM!</v>
      </c>
      <c r="M58" s="28"/>
      <c r="N58" s="33"/>
      <c r="O58" s="28"/>
      <c r="P58" s="28"/>
      <c r="Q58" s="28"/>
    </row>
    <row r="59" spans="2:17" s="10" customFormat="1" ht="15">
      <c r="B59" s="21"/>
      <c r="C59" s="63">
        <f>IF(ISERROR(C58/$E$58),"",C58/$E$58)</f>
      </c>
      <c r="D59" s="63">
        <f>IF(ISERROR(D58/$E$58),"",D58/$E$58)</f>
      </c>
      <c r="G59" s="152"/>
      <c r="H59" s="152"/>
      <c r="I59" s="116"/>
      <c r="J59" s="23"/>
      <c r="K59" s="27"/>
      <c r="L59" s="128"/>
      <c r="M59" s="28"/>
      <c r="N59" s="33"/>
      <c r="O59" s="28"/>
      <c r="P59" s="28"/>
      <c r="Q59" s="28"/>
    </row>
    <row r="60" spans="2:17" s="10" customFormat="1" ht="15" customHeight="1">
      <c r="B60" s="21" t="s">
        <v>29</v>
      </c>
      <c r="C60" s="14"/>
      <c r="D60" s="14"/>
      <c r="E60" s="10">
        <f>SUM(C60:D60)</f>
        <v>0</v>
      </c>
      <c r="G60" s="152" t="str">
        <f>CONCATENATE(K60," % des non-cadres de votre structure sont des femmes")</f>
        <v>0 % des non-cadres de votre structure sont des femmes</v>
      </c>
      <c r="H60" s="152"/>
      <c r="I60" s="15"/>
      <c r="J60" s="59"/>
      <c r="K60" s="26" t="str">
        <f>FIXED(IF(ISERROR(D60/E60*100),"0 %",D60/E60*100),0,)</f>
        <v>0</v>
      </c>
      <c r="L60" s="128" t="e">
        <f>IF(AND(AVEDEV(C60,D60)&gt;=0.1,AVEDEV(C60,D60)&lt;0.19),0.75,IF(AND(AVEDEV(C60,D60)&gt;=0.2,AVEDEV(C60,D60)&lt;0.29),0.5,IF(AND(AVEDEV(C60,D60)&gt;=0.3,AVEDEV(C60,D60)&lt;0.39),0.25,IF(AVEDEV(C60,D60)&gt;=0.4,0,1))))</f>
        <v>#NUM!</v>
      </c>
      <c r="M60" s="28"/>
      <c r="N60" s="33"/>
      <c r="O60" s="28"/>
      <c r="P60" s="28"/>
      <c r="Q60" s="28"/>
    </row>
    <row r="61" spans="2:17" s="10" customFormat="1" ht="15">
      <c r="B61" s="21"/>
      <c r="C61" s="63">
        <f>IF(ISERROR(C60/$E$60),"",C60/$E$60)</f>
      </c>
      <c r="D61" s="63">
        <f>IF(ISERROR(D60/$E$58),"",D60/$E$58)</f>
      </c>
      <c r="G61" s="152"/>
      <c r="H61" s="152"/>
      <c r="I61" s="116"/>
      <c r="J61" s="23"/>
      <c r="K61" s="27"/>
      <c r="L61" s="28"/>
      <c r="M61" s="28"/>
      <c r="N61" s="30"/>
      <c r="O61" s="28"/>
      <c r="P61" s="28"/>
      <c r="Q61" s="28"/>
    </row>
    <row r="62" spans="2:17" s="10" customFormat="1" ht="15" customHeight="1">
      <c r="B62" s="21" t="s">
        <v>31</v>
      </c>
      <c r="C62" s="10">
        <f>SUM(C60,C58,C56)</f>
        <v>0</v>
      </c>
      <c r="D62" s="10">
        <f>SUM(D60,D58,D56)</f>
        <v>0</v>
      </c>
      <c r="E62" s="21">
        <f>SUM(C62:D62)</f>
        <v>0</v>
      </c>
      <c r="G62" s="152" t="str">
        <f>CONCATENATE("Le personnel de votre structure est représenté à ",K62," % par des femmes")</f>
        <v>Le personnel de votre structure est représenté à 0 % par des femmes</v>
      </c>
      <c r="H62" s="152"/>
      <c r="I62" s="15"/>
      <c r="J62" s="59"/>
      <c r="K62" s="26" t="str">
        <f>FIXED(IF(ISERROR(D62/E62*100),"0 %",D62/E62*100),0,)</f>
        <v>0</v>
      </c>
      <c r="L62" s="28"/>
      <c r="M62" s="28"/>
      <c r="N62" s="30"/>
      <c r="O62" s="28"/>
      <c r="P62" s="28"/>
      <c r="Q62" s="28"/>
    </row>
    <row r="63" spans="6:9" s="10" customFormat="1" ht="15">
      <c r="F63" s="23"/>
      <c r="G63" s="152"/>
      <c r="H63" s="152"/>
      <c r="I63" s="117"/>
    </row>
  </sheetData>
  <sheetProtection selectLockedCells="1"/>
  <mergeCells count="29">
    <mergeCell ref="D38:H38"/>
    <mergeCell ref="D36:D37"/>
    <mergeCell ref="J4:K4"/>
    <mergeCell ref="G36:K36"/>
    <mergeCell ref="G62:H63"/>
    <mergeCell ref="G60:H61"/>
    <mergeCell ref="B2:G4"/>
    <mergeCell ref="A52:B53"/>
    <mergeCell ref="A55:B55"/>
    <mergeCell ref="J2:K2"/>
    <mergeCell ref="J3:K3"/>
    <mergeCell ref="L1:Q1"/>
    <mergeCell ref="L3:L4"/>
    <mergeCell ref="M3:M4"/>
    <mergeCell ref="A17:G17"/>
    <mergeCell ref="A21:B21"/>
    <mergeCell ref="C8:G8"/>
    <mergeCell ref="C7:G7"/>
    <mergeCell ref="C6:G6"/>
    <mergeCell ref="G58:H59"/>
    <mergeCell ref="G56:H57"/>
    <mergeCell ref="A10:H10"/>
    <mergeCell ref="A50:H50"/>
    <mergeCell ref="P22:P25"/>
    <mergeCell ref="P36:P39"/>
    <mergeCell ref="A46:B47"/>
    <mergeCell ref="G30:K30"/>
    <mergeCell ref="A12:H12"/>
    <mergeCell ref="F24:H24"/>
  </mergeCells>
  <conditionalFormatting sqref="D24">
    <cfRule type="expression" priority="8" dxfId="35" stopIfTrue="1">
      <formula>$C$24=0</formula>
    </cfRule>
  </conditionalFormatting>
  <conditionalFormatting sqref="F24:H24">
    <cfRule type="expression" priority="7" dxfId="35" stopIfTrue="1">
      <formula>$C$24=0</formula>
    </cfRule>
  </conditionalFormatting>
  <conditionalFormatting sqref="E24">
    <cfRule type="expression" priority="6" dxfId="35" stopIfTrue="1">
      <formula>$C$24=0</formula>
    </cfRule>
  </conditionalFormatting>
  <conditionalFormatting sqref="G56">
    <cfRule type="expression" priority="27" dxfId="36" stopIfTrue="1">
      <formula>$E$56=0</formula>
    </cfRule>
  </conditionalFormatting>
  <conditionalFormatting sqref="G62">
    <cfRule type="expression" priority="28" dxfId="36" stopIfTrue="1">
      <formula>$E$62=0</formula>
    </cfRule>
  </conditionalFormatting>
  <conditionalFormatting sqref="G58">
    <cfRule type="expression" priority="29" dxfId="36" stopIfTrue="1">
      <formula>$E$58=0</formula>
    </cfRule>
  </conditionalFormatting>
  <conditionalFormatting sqref="G60">
    <cfRule type="expression" priority="30" dxfId="36" stopIfTrue="1">
      <formula>$E$60=0</formula>
    </cfRule>
  </conditionalFormatting>
  <conditionalFormatting sqref="J3:K9">
    <cfRule type="cellIs" priority="5" dxfId="35" operator="equal" stopIfTrue="1">
      <formula>0</formula>
    </cfRule>
  </conditionalFormatting>
  <conditionalFormatting sqref="C6:G8">
    <cfRule type="cellIs" priority="3" dxfId="35" operator="equal" stopIfTrue="1">
      <formula>0</formula>
    </cfRule>
  </conditionalFormatting>
  <dataValidations count="4">
    <dataValidation type="custom" showInputMessage="1" showErrorMessage="1" errorTitle="Erreur dans votre saisie !" error="Merci de saisir X sous l'un ou l'autre des choix proposés." sqref="C16 C19 C27 C29 C31 C33 C35 C47">
      <formula1>AND(ISBLANK(D16),C16="X")</formula1>
    </dataValidation>
    <dataValidation type="custom" showInputMessage="1" showErrorMessage="1" errorTitle="Erreur dans votre saisie !" error="Merci de saisir X sous l'un ou l'autre des choix proposés." sqref="D16 D19 D27 D29 D31 D33 D35 D47">
      <formula1>AND(ISBLANK(C16),D16="X")</formula1>
    </dataValidation>
    <dataValidation type="whole" operator="greaterThanOrEqual" allowBlank="1" showInputMessage="1" showErrorMessage="1" errorTitle="Erreur dans votre saisie !" error="Merci de saisir un nombre entier." sqref="C22:C23 C28 C30 C32 C34 C36 C52:D52 C58:D58 C60:D60 D56">
      <formula1>0</formula1>
    </dataValidation>
    <dataValidation type="whole" operator="greaterThanOrEqual" allowBlank="1" showInputMessage="1" showErrorMessage="1" errorTitle="Erreur dans votre saisie !" error="Merci de saisir un nombre entier." sqref="C56">
      <formula1>0</formula1>
    </dataValidation>
  </dataValidations>
  <hyperlinks>
    <hyperlink ref="A45" r:id="rId1" display="handicaps"/>
    <hyperlink ref="B27" r:id="rId2" display="à l'apprentissage ?"/>
    <hyperlink ref="B31" r:id="rId3" display="aux contrats de professionnalisation"/>
    <hyperlink ref="B33" r:id="rId4" display="au parrainage"/>
    <hyperlink ref="B35" r:id="rId5" display="au &quot;Contrat de génération&quot; ?"/>
    <hyperlink ref="B29" r:id="rId6" display="aux emplois aidés ?"/>
  </hyperlinks>
  <printOptions horizontalCentered="1" verticalCentered="1"/>
  <pageMargins left="0.11811023622047245" right="0.11811023622047245" top="0.15748031496062992" bottom="0.15748031496062992" header="0.31496062992125984" footer="0.31496062992125984"/>
  <pageSetup fitToHeight="1" fitToWidth="1" horizontalDpi="600" verticalDpi="600" orientation="portrait" paperSize="9" scale="65" r:id="rId8"/>
  <colBreaks count="1" manualBreakCount="1">
    <brk id="9" max="54" man="1"/>
  </colBreaks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W187"/>
  <sheetViews>
    <sheetView showGridLines="0" showRowColHeaders="0" zoomScaleSheetLayoutView="100" workbookViewId="0" topLeftCell="A37">
      <selection activeCell="C18" sqref="C18"/>
    </sheetView>
  </sheetViews>
  <sheetFormatPr defaultColWidth="11.421875" defaultRowHeight="15"/>
  <cols>
    <col min="1" max="1" width="27.57421875" style="0" customWidth="1"/>
    <col min="2" max="2" width="35.140625" style="0" customWidth="1"/>
    <col min="3" max="4" width="10.00390625" style="0" customWidth="1"/>
    <col min="6" max="6" width="11.421875" style="0" customWidth="1"/>
    <col min="8" max="8" width="27.57421875" style="0" customWidth="1"/>
    <col min="10" max="15" width="0" style="0" hidden="1" customWidth="1"/>
    <col min="16" max="16" width="9.140625" style="0" hidden="1" customWidth="1"/>
    <col min="17" max="17" width="0" style="0" hidden="1" customWidth="1"/>
  </cols>
  <sheetData>
    <row r="1" spans="9:23" s="10" customFormat="1" ht="15.75" thickBot="1">
      <c r="I1" s="117"/>
      <c r="J1" s="117"/>
      <c r="K1" s="117"/>
      <c r="L1" s="168" t="s">
        <v>88</v>
      </c>
      <c r="M1" s="168"/>
      <c r="N1" s="168"/>
      <c r="O1" s="168"/>
      <c r="P1" s="168"/>
      <c r="Q1" s="168"/>
      <c r="R1" s="117"/>
      <c r="S1" s="117"/>
      <c r="T1" s="117"/>
      <c r="U1" s="117"/>
      <c r="V1" s="117"/>
      <c r="W1" s="117"/>
    </row>
    <row r="2" spans="2:23" s="10" customFormat="1" ht="20.25" customHeight="1" thickTop="1">
      <c r="B2" s="140" t="s">
        <v>94</v>
      </c>
      <c r="C2" s="141"/>
      <c r="D2" s="141"/>
      <c r="E2" s="141"/>
      <c r="F2" s="141"/>
      <c r="G2" s="142"/>
      <c r="I2" s="52"/>
      <c r="J2" s="129"/>
      <c r="K2" s="129"/>
      <c r="L2" s="64"/>
      <c r="M2" s="64"/>
      <c r="N2" s="64"/>
      <c r="O2" s="64"/>
      <c r="P2" s="64"/>
      <c r="Q2" s="64"/>
      <c r="R2" s="117"/>
      <c r="S2" s="117"/>
      <c r="T2" s="117"/>
      <c r="U2" s="117"/>
      <c r="V2" s="117"/>
      <c r="W2" s="117"/>
    </row>
    <row r="3" spans="1:23" s="10" customFormat="1" ht="20.25" customHeight="1">
      <c r="A3" s="12"/>
      <c r="B3" s="143"/>
      <c r="C3" s="144"/>
      <c r="D3" s="144"/>
      <c r="E3" s="144"/>
      <c r="F3" s="144"/>
      <c r="G3" s="145"/>
      <c r="I3" s="52"/>
      <c r="J3" s="130"/>
      <c r="K3" s="130"/>
      <c r="L3" s="170" t="s">
        <v>87</v>
      </c>
      <c r="M3" s="169" t="e">
        <f>SUM(M10,M44)</f>
        <v>#DIV/0!</v>
      </c>
      <c r="N3" s="64"/>
      <c r="O3" s="64"/>
      <c r="P3" s="64"/>
      <c r="Q3" s="64"/>
      <c r="R3" s="117"/>
      <c r="S3" s="117"/>
      <c r="T3" s="117"/>
      <c r="U3" s="117"/>
      <c r="V3" s="117"/>
      <c r="W3" s="117"/>
    </row>
    <row r="4" spans="2:23" s="10" customFormat="1" ht="20.25" customHeight="1" thickBot="1">
      <c r="B4" s="146"/>
      <c r="C4" s="147"/>
      <c r="D4" s="147"/>
      <c r="E4" s="147"/>
      <c r="F4" s="147"/>
      <c r="G4" s="148"/>
      <c r="I4" s="48"/>
      <c r="J4" s="130"/>
      <c r="K4" s="130"/>
      <c r="L4" s="170"/>
      <c r="M4" s="169"/>
      <c r="N4" s="64"/>
      <c r="O4" s="64"/>
      <c r="P4" s="64"/>
      <c r="Q4" s="64"/>
      <c r="R4" s="117"/>
      <c r="S4" s="117"/>
      <c r="T4" s="117"/>
      <c r="U4" s="117"/>
      <c r="V4" s="117"/>
      <c r="W4" s="117"/>
    </row>
    <row r="5" spans="2:23" s="10" customFormat="1" ht="21.75" thickTop="1">
      <c r="B5" s="50"/>
      <c r="C5" s="50"/>
      <c r="D5" s="50"/>
      <c r="E5" s="50"/>
      <c r="F5" s="50"/>
      <c r="G5" s="50"/>
      <c r="I5" s="48"/>
      <c r="J5" s="53"/>
      <c r="K5" s="53"/>
      <c r="L5" s="65"/>
      <c r="M5" s="66"/>
      <c r="N5" s="64"/>
      <c r="O5" s="64"/>
      <c r="P5" s="64"/>
      <c r="Q5" s="64"/>
      <c r="R5" s="117"/>
      <c r="S5" s="117"/>
      <c r="T5" s="117"/>
      <c r="U5" s="117"/>
      <c r="V5" s="117"/>
      <c r="W5" s="117"/>
    </row>
    <row r="6" spans="2:23" s="10" customFormat="1" ht="21">
      <c r="B6" s="54" t="s">
        <v>0</v>
      </c>
      <c r="C6" s="164">
        <f>'Avant de commencer'!B7</f>
        <v>0</v>
      </c>
      <c r="D6" s="164"/>
      <c r="E6" s="164"/>
      <c r="F6" s="164"/>
      <c r="G6" s="164"/>
      <c r="I6" s="48"/>
      <c r="J6" s="53"/>
      <c r="K6" s="53"/>
      <c r="L6" s="65"/>
      <c r="M6" s="66"/>
      <c r="N6" s="64"/>
      <c r="O6" s="64"/>
      <c r="P6" s="64"/>
      <c r="Q6" s="64"/>
      <c r="R6" s="117"/>
      <c r="S6" s="117"/>
      <c r="T6" s="117"/>
      <c r="U6" s="117"/>
      <c r="V6" s="117"/>
      <c r="W6" s="117"/>
    </row>
    <row r="7" spans="2:23" s="10" customFormat="1" ht="21">
      <c r="B7" s="54" t="s">
        <v>1</v>
      </c>
      <c r="C7" s="164">
        <f>'Avant de commencer'!B8</f>
        <v>0</v>
      </c>
      <c r="D7" s="164"/>
      <c r="E7" s="164"/>
      <c r="F7" s="164"/>
      <c r="G7" s="164"/>
      <c r="I7" s="48"/>
      <c r="J7" s="53"/>
      <c r="K7" s="53"/>
      <c r="L7" s="65"/>
      <c r="M7" s="66"/>
      <c r="N7" s="64"/>
      <c r="O7" s="64"/>
      <c r="P7" s="64"/>
      <c r="Q7" s="64"/>
      <c r="R7" s="117"/>
      <c r="S7" s="117"/>
      <c r="T7" s="117"/>
      <c r="U7" s="117"/>
      <c r="V7" s="117"/>
      <c r="W7" s="117"/>
    </row>
    <row r="8" spans="2:23" s="10" customFormat="1" ht="21">
      <c r="B8" s="54" t="s">
        <v>2</v>
      </c>
      <c r="C8" s="164">
        <f>'Avant de commencer'!B9</f>
        <v>0</v>
      </c>
      <c r="D8" s="164"/>
      <c r="E8" s="164"/>
      <c r="F8" s="164"/>
      <c r="G8" s="164"/>
      <c r="I8" s="48"/>
      <c r="J8" s="53"/>
      <c r="K8" s="53"/>
      <c r="L8" s="65"/>
      <c r="M8" s="66"/>
      <c r="N8" s="64"/>
      <c r="O8" s="64"/>
      <c r="P8" s="64"/>
      <c r="Q8" s="64"/>
      <c r="R8" s="117"/>
      <c r="S8" s="117"/>
      <c r="T8" s="117"/>
      <c r="U8" s="117"/>
      <c r="V8" s="117"/>
      <c r="W8" s="117"/>
    </row>
    <row r="9" spans="9:23" ht="15"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18.75">
      <c r="A10" s="167" t="s">
        <v>32</v>
      </c>
      <c r="B10" s="167"/>
      <c r="C10" s="167"/>
      <c r="D10" s="167"/>
      <c r="E10" s="167"/>
      <c r="F10" s="167"/>
      <c r="G10" s="167"/>
      <c r="H10" s="167"/>
      <c r="I10" s="31"/>
      <c r="J10" s="31"/>
      <c r="K10" s="31"/>
      <c r="L10" s="118" t="s">
        <v>90</v>
      </c>
      <c r="M10" s="118">
        <f>SUM(L15,L19,L32)</f>
        <v>0</v>
      </c>
      <c r="N10" s="31"/>
      <c r="O10" s="31"/>
      <c r="P10" s="31"/>
      <c r="Q10" s="31"/>
      <c r="R10" s="64"/>
      <c r="S10" s="64"/>
      <c r="T10" s="64"/>
      <c r="U10" s="64"/>
      <c r="V10" s="31"/>
      <c r="W10" s="31"/>
    </row>
    <row r="11" spans="9:23" ht="15" customHeight="1">
      <c r="I11" s="31"/>
      <c r="J11" s="31"/>
      <c r="K11" s="31"/>
      <c r="L11" s="31"/>
      <c r="M11" s="31"/>
      <c r="N11" s="31"/>
      <c r="O11" s="31"/>
      <c r="P11" s="31"/>
      <c r="Q11" s="31"/>
      <c r="R11" s="64"/>
      <c r="S11" s="64"/>
      <c r="T11" s="64"/>
      <c r="U11" s="64"/>
      <c r="V11" s="31"/>
      <c r="W11" s="31"/>
    </row>
    <row r="12" spans="1:23" ht="15" customHeight="1">
      <c r="A12" s="132" t="s">
        <v>33</v>
      </c>
      <c r="B12" s="132"/>
      <c r="C12" s="132"/>
      <c r="D12" s="132"/>
      <c r="E12" s="132"/>
      <c r="F12" s="132"/>
      <c r="G12" s="132"/>
      <c r="H12" s="132"/>
      <c r="I12" s="119"/>
      <c r="J12" s="119"/>
      <c r="K12" s="31"/>
      <c r="L12" s="31"/>
      <c r="M12" s="31"/>
      <c r="N12" s="31"/>
      <c r="O12" s="31"/>
      <c r="P12" s="31"/>
      <c r="Q12" s="31"/>
      <c r="R12" s="64"/>
      <c r="S12" s="64"/>
      <c r="T12" s="64"/>
      <c r="U12" s="64"/>
      <c r="V12" s="31"/>
      <c r="W12" s="31"/>
    </row>
    <row r="13" spans="1:23" ht="15">
      <c r="A13" s="132"/>
      <c r="B13" s="132"/>
      <c r="C13" s="132"/>
      <c r="D13" s="132"/>
      <c r="E13" s="132"/>
      <c r="F13" s="132"/>
      <c r="G13" s="132"/>
      <c r="H13" s="132"/>
      <c r="I13" s="119"/>
      <c r="J13" s="119"/>
      <c r="K13" s="31"/>
      <c r="L13" s="64" t="s">
        <v>79</v>
      </c>
      <c r="M13" s="64"/>
      <c r="N13" s="64"/>
      <c r="O13" s="31"/>
      <c r="P13" s="31"/>
      <c r="Q13" s="31"/>
      <c r="R13" s="31"/>
      <c r="S13" s="64"/>
      <c r="T13" s="64"/>
      <c r="U13" s="64"/>
      <c r="V13" s="31"/>
      <c r="W13" s="31"/>
    </row>
    <row r="14" spans="3:23" ht="15">
      <c r="C14" s="1" t="s">
        <v>8</v>
      </c>
      <c r="D14" s="1" t="s">
        <v>9</v>
      </c>
      <c r="I14" s="31"/>
      <c r="J14" s="31"/>
      <c r="K14" s="31"/>
      <c r="L14" s="64"/>
      <c r="M14" s="64"/>
      <c r="N14" s="64"/>
      <c r="O14" s="31"/>
      <c r="P14" s="31"/>
      <c r="Q14" s="31"/>
      <c r="R14" s="31"/>
      <c r="S14" s="64"/>
      <c r="T14" s="64"/>
      <c r="U14" s="64"/>
      <c r="V14" s="31"/>
      <c r="W14" s="31"/>
    </row>
    <row r="15" spans="3:23" ht="15">
      <c r="C15" s="14"/>
      <c r="D15" s="14"/>
      <c r="I15" s="31"/>
      <c r="J15" s="31"/>
      <c r="K15" s="31"/>
      <c r="L15" s="64">
        <f>IF(C15&lt;&gt;"",1,0)</f>
        <v>0</v>
      </c>
      <c r="M15" s="64"/>
      <c r="N15" s="120" t="s">
        <v>80</v>
      </c>
      <c r="O15" s="31"/>
      <c r="P15" s="31"/>
      <c r="Q15" s="31"/>
      <c r="R15" s="31"/>
      <c r="S15" s="64"/>
      <c r="T15" s="64"/>
      <c r="U15" s="64"/>
      <c r="V15" s="31"/>
      <c r="W15" s="31"/>
    </row>
    <row r="16" spans="3:23" ht="15">
      <c r="C16" s="172" t="s">
        <v>46</v>
      </c>
      <c r="I16" s="31"/>
      <c r="J16" s="31"/>
      <c r="K16" s="31"/>
      <c r="L16" s="64"/>
      <c r="M16" s="64"/>
      <c r="N16" s="64"/>
      <c r="O16" s="31"/>
      <c r="P16" s="31"/>
      <c r="Q16" s="31"/>
      <c r="R16" s="31"/>
      <c r="S16" s="64"/>
      <c r="T16" s="64"/>
      <c r="U16" s="64"/>
      <c r="V16" s="31"/>
      <c r="W16" s="31"/>
    </row>
    <row r="17" spans="1:23" ht="15">
      <c r="A17" s="171" t="s">
        <v>112</v>
      </c>
      <c r="B17" s="171"/>
      <c r="C17" s="172"/>
      <c r="I17" s="31"/>
      <c r="J17" s="31"/>
      <c r="K17" s="31"/>
      <c r="L17" s="64"/>
      <c r="M17" s="64"/>
      <c r="N17" s="120"/>
      <c r="O17" s="31"/>
      <c r="P17" s="31"/>
      <c r="Q17" s="31"/>
      <c r="R17" s="31"/>
      <c r="S17" s="64"/>
      <c r="T17" s="64"/>
      <c r="U17" s="64"/>
      <c r="V17" s="31"/>
      <c r="W17" s="31"/>
    </row>
    <row r="18" spans="2:23" ht="15">
      <c r="B18" s="5" t="s">
        <v>34</v>
      </c>
      <c r="C18" s="14"/>
      <c r="I18" s="31"/>
      <c r="J18" s="31"/>
      <c r="K18" s="31"/>
      <c r="L18" s="64"/>
      <c r="M18" s="64"/>
      <c r="N18" s="120" t="s">
        <v>82</v>
      </c>
      <c r="O18" s="31"/>
      <c r="P18" s="31"/>
      <c r="Q18" s="31"/>
      <c r="R18" s="31"/>
      <c r="S18" s="64"/>
      <c r="T18" s="64"/>
      <c r="U18" s="64"/>
      <c r="V18" s="31"/>
      <c r="W18" s="31"/>
    </row>
    <row r="19" spans="2:23" ht="15">
      <c r="B19" s="2" t="s">
        <v>35</v>
      </c>
      <c r="C19" s="14"/>
      <c r="I19" s="31"/>
      <c r="J19" s="31"/>
      <c r="K19" s="31"/>
      <c r="L19" s="64">
        <f>IF(G22=1,0.25,IF(G22=2,0.5,IF(G22=3,0.75,IF(G22&gt;=4,1,0))))</f>
        <v>0</v>
      </c>
      <c r="M19" s="64"/>
      <c r="N19" s="120" t="s">
        <v>83</v>
      </c>
      <c r="O19" s="31"/>
      <c r="P19" s="31"/>
      <c r="Q19" s="31"/>
      <c r="R19" s="31"/>
      <c r="S19" s="64"/>
      <c r="T19" s="64"/>
      <c r="U19" s="64"/>
      <c r="V19" s="31"/>
      <c r="W19" s="31"/>
    </row>
    <row r="20" spans="2:23" ht="15">
      <c r="B20" s="2" t="s">
        <v>44</v>
      </c>
      <c r="C20" s="14"/>
      <c r="I20" s="31"/>
      <c r="J20" s="31"/>
      <c r="K20" s="31"/>
      <c r="L20" s="64"/>
      <c r="M20" s="64"/>
      <c r="N20" s="120" t="s">
        <v>84</v>
      </c>
      <c r="O20" s="31"/>
      <c r="P20" s="31"/>
      <c r="Q20" s="31"/>
      <c r="R20" s="31"/>
      <c r="S20" s="64"/>
      <c r="T20" s="64"/>
      <c r="U20" s="64"/>
      <c r="V20" s="31"/>
      <c r="W20" s="31"/>
    </row>
    <row r="21" spans="2:23" ht="15">
      <c r="B21" s="2" t="s">
        <v>38</v>
      </c>
      <c r="C21" s="14"/>
      <c r="I21" s="31"/>
      <c r="J21" s="31"/>
      <c r="K21" s="31"/>
      <c r="L21" s="64"/>
      <c r="M21" s="64"/>
      <c r="N21" s="120" t="s">
        <v>85</v>
      </c>
      <c r="O21" s="31"/>
      <c r="P21" s="31"/>
      <c r="Q21" s="31"/>
      <c r="R21" s="31"/>
      <c r="S21" s="64"/>
      <c r="T21" s="64"/>
      <c r="U21" s="64"/>
      <c r="V21" s="31"/>
      <c r="W21" s="31"/>
    </row>
    <row r="22" spans="2:23" ht="15">
      <c r="B22" s="7" t="s">
        <v>36</v>
      </c>
      <c r="C22" s="14"/>
      <c r="G22" s="32">
        <f>SUBTOTAL(3,C18:C22)</f>
        <v>0</v>
      </c>
      <c r="I22" s="31"/>
      <c r="J22" s="31"/>
      <c r="K22" s="31"/>
      <c r="L22" s="64"/>
      <c r="M22" s="64"/>
      <c r="N22" s="120"/>
      <c r="O22" s="31"/>
      <c r="P22" s="31"/>
      <c r="Q22" s="31"/>
      <c r="R22" s="31"/>
      <c r="S22" s="64"/>
      <c r="T22" s="64"/>
      <c r="U22" s="64"/>
      <c r="V22" s="31"/>
      <c r="W22" s="31"/>
    </row>
    <row r="23" spans="3:23" ht="18.75">
      <c r="C23" s="72" t="s">
        <v>46</v>
      </c>
      <c r="I23" s="31"/>
      <c r="J23" s="31"/>
      <c r="K23" s="31"/>
      <c r="L23" s="64"/>
      <c r="M23" s="64"/>
      <c r="N23" s="120"/>
      <c r="O23" s="31"/>
      <c r="P23" s="31"/>
      <c r="Q23" s="31"/>
      <c r="R23" s="31"/>
      <c r="S23" s="64"/>
      <c r="T23" s="64"/>
      <c r="U23" s="64"/>
      <c r="V23" s="31"/>
      <c r="W23" s="31"/>
    </row>
    <row r="24" spans="1:23" ht="15">
      <c r="A24" s="132" t="s">
        <v>89</v>
      </c>
      <c r="B24" s="132"/>
      <c r="C24" s="67"/>
      <c r="I24" s="31"/>
      <c r="J24" s="31"/>
      <c r="K24" s="31"/>
      <c r="L24" s="64"/>
      <c r="M24" s="64"/>
      <c r="N24" s="120"/>
      <c r="O24" s="31"/>
      <c r="P24" s="31"/>
      <c r="Q24" s="31"/>
      <c r="R24" s="31"/>
      <c r="S24" s="64"/>
      <c r="T24" s="64"/>
      <c r="U24" s="64"/>
      <c r="V24" s="31"/>
      <c r="W24" s="31"/>
    </row>
    <row r="25" spans="1:23" ht="15">
      <c r="A25" s="132"/>
      <c r="B25" s="132"/>
      <c r="I25" s="31"/>
      <c r="J25" s="31"/>
      <c r="K25" s="31"/>
      <c r="L25" s="64"/>
      <c r="M25" s="64"/>
      <c r="N25" s="120"/>
      <c r="O25" s="31"/>
      <c r="P25" s="31"/>
      <c r="Q25" s="31"/>
      <c r="R25" s="31"/>
      <c r="S25" s="64"/>
      <c r="T25" s="64"/>
      <c r="U25" s="64"/>
      <c r="V25" s="31"/>
      <c r="W25" s="31"/>
    </row>
    <row r="26" spans="9:23" ht="15">
      <c r="I26" s="31"/>
      <c r="J26" s="31"/>
      <c r="K26" s="31"/>
      <c r="L26" s="64"/>
      <c r="M26" s="64"/>
      <c r="N26" s="120"/>
      <c r="O26" s="31"/>
      <c r="P26" s="31"/>
      <c r="Q26" s="31"/>
      <c r="R26" s="31"/>
      <c r="S26" s="64"/>
      <c r="T26" s="64"/>
      <c r="U26" s="64"/>
      <c r="V26" s="31"/>
      <c r="W26" s="31"/>
    </row>
    <row r="27" spans="9:23" ht="15">
      <c r="I27" s="31"/>
      <c r="J27" s="31"/>
      <c r="K27" s="31"/>
      <c r="L27" s="64"/>
      <c r="M27" s="64"/>
      <c r="N27" s="120"/>
      <c r="O27" s="31"/>
      <c r="P27" s="31"/>
      <c r="Q27" s="31"/>
      <c r="R27" s="31"/>
      <c r="S27" s="64"/>
      <c r="T27" s="64"/>
      <c r="U27" s="64"/>
      <c r="V27" s="31"/>
      <c r="W27" s="31"/>
    </row>
    <row r="28" spans="9:23" ht="15">
      <c r="I28" s="31"/>
      <c r="J28" s="31"/>
      <c r="K28" s="31"/>
      <c r="L28" s="64"/>
      <c r="M28" s="64"/>
      <c r="N28" s="120"/>
      <c r="O28" s="31"/>
      <c r="P28" s="31"/>
      <c r="Q28" s="31"/>
      <c r="R28" s="31"/>
      <c r="S28" s="64"/>
      <c r="T28" s="64"/>
      <c r="U28" s="64"/>
      <c r="V28" s="31"/>
      <c r="W28" s="31"/>
    </row>
    <row r="29" spans="9:23" ht="15">
      <c r="I29" s="31"/>
      <c r="J29" s="31"/>
      <c r="K29" s="31"/>
      <c r="L29" s="64"/>
      <c r="M29" s="64"/>
      <c r="N29" s="120"/>
      <c r="O29" s="31"/>
      <c r="P29" s="31"/>
      <c r="Q29" s="31"/>
      <c r="R29" s="31"/>
      <c r="S29" s="64"/>
      <c r="T29" s="64"/>
      <c r="U29" s="64"/>
      <c r="V29" s="31"/>
      <c r="W29" s="31"/>
    </row>
    <row r="30" spans="1:23" ht="15">
      <c r="A30" s="173" t="s">
        <v>110</v>
      </c>
      <c r="B30" s="173"/>
      <c r="C30" s="173"/>
      <c r="D30" s="173"/>
      <c r="E30" s="173"/>
      <c r="F30" s="173"/>
      <c r="I30" s="31"/>
      <c r="J30" s="31"/>
      <c r="K30" s="31"/>
      <c r="L30" s="64"/>
      <c r="M30" s="64"/>
      <c r="N30" s="120"/>
      <c r="O30" s="31"/>
      <c r="P30" s="31"/>
      <c r="Q30" s="31"/>
      <c r="R30" s="31"/>
      <c r="S30" s="64"/>
      <c r="T30" s="64"/>
      <c r="U30" s="64"/>
      <c r="V30" s="31"/>
      <c r="W30" s="31"/>
    </row>
    <row r="31" spans="3:23" ht="15">
      <c r="C31" s="1" t="s">
        <v>8</v>
      </c>
      <c r="D31" s="1" t="s">
        <v>9</v>
      </c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64"/>
      <c r="T31" s="64"/>
      <c r="U31" s="64"/>
      <c r="V31" s="31"/>
      <c r="W31" s="31"/>
    </row>
    <row r="32" spans="3:21" s="31" customFormat="1" ht="15" customHeight="1">
      <c r="C32" s="14"/>
      <c r="D32" s="14"/>
      <c r="G32" s="3"/>
      <c r="L32" s="64">
        <f>IF(C32&lt;&gt;"",1,0)</f>
        <v>0</v>
      </c>
      <c r="M32" s="64"/>
      <c r="N32" s="120" t="s">
        <v>86</v>
      </c>
      <c r="S32" s="64"/>
      <c r="T32" s="64"/>
      <c r="U32" s="64"/>
    </row>
    <row r="33" spans="3:21" s="31" customFormat="1" ht="21">
      <c r="C33" s="11"/>
      <c r="D33" s="72" t="s">
        <v>46</v>
      </c>
      <c r="E33" s="11"/>
      <c r="F33" s="11"/>
      <c r="G33" s="11"/>
      <c r="H33" s="68"/>
      <c r="L33" s="64"/>
      <c r="M33" s="64"/>
      <c r="N33" s="120"/>
      <c r="S33" s="64"/>
      <c r="T33" s="64"/>
      <c r="U33" s="64"/>
    </row>
    <row r="34" spans="1:21" s="31" customFormat="1" ht="15">
      <c r="A34" s="156" t="s">
        <v>16</v>
      </c>
      <c r="B34" s="156"/>
      <c r="G34" s="3"/>
      <c r="H34" s="3"/>
      <c r="L34" s="64"/>
      <c r="M34" s="64"/>
      <c r="N34" s="120"/>
      <c r="S34" s="64"/>
      <c r="T34" s="64"/>
      <c r="U34" s="64"/>
    </row>
    <row r="35" spans="1:23" ht="15">
      <c r="A35" s="156"/>
      <c r="B35" s="156"/>
      <c r="I35" s="31"/>
      <c r="J35" s="31"/>
      <c r="K35" s="31"/>
      <c r="L35" s="64"/>
      <c r="M35" s="64"/>
      <c r="N35" s="120"/>
      <c r="O35" s="31"/>
      <c r="P35" s="31"/>
      <c r="Q35" s="31"/>
      <c r="R35" s="31"/>
      <c r="S35" s="64"/>
      <c r="T35" s="64"/>
      <c r="U35" s="64"/>
      <c r="V35" s="31"/>
      <c r="W35" s="31"/>
    </row>
    <row r="36" spans="9:23" ht="15">
      <c r="I36" s="31"/>
      <c r="J36" s="31"/>
      <c r="K36" s="31"/>
      <c r="L36" s="64"/>
      <c r="M36" s="64"/>
      <c r="N36" s="120"/>
      <c r="O36" s="31"/>
      <c r="P36" s="31"/>
      <c r="Q36" s="31"/>
      <c r="R36" s="31"/>
      <c r="S36" s="64"/>
      <c r="T36" s="64"/>
      <c r="U36" s="64"/>
      <c r="V36" s="31"/>
      <c r="W36" s="31"/>
    </row>
    <row r="37" spans="9:23" ht="15">
      <c r="I37" s="31"/>
      <c r="J37" s="31"/>
      <c r="K37" s="31"/>
      <c r="L37" s="64"/>
      <c r="M37" s="64"/>
      <c r="N37" s="120"/>
      <c r="O37" s="31"/>
      <c r="P37" s="31"/>
      <c r="Q37" s="31"/>
      <c r="R37" s="31"/>
      <c r="S37" s="64"/>
      <c r="T37" s="64"/>
      <c r="U37" s="64"/>
      <c r="V37" s="31"/>
      <c r="W37" s="31"/>
    </row>
    <row r="38" spans="9:23" ht="15">
      <c r="I38" s="31"/>
      <c r="J38" s="31"/>
      <c r="K38" s="31"/>
      <c r="L38" s="64"/>
      <c r="M38" s="64"/>
      <c r="N38" s="120"/>
      <c r="O38" s="31"/>
      <c r="P38" s="31"/>
      <c r="Q38" s="31"/>
      <c r="R38" s="31"/>
      <c r="S38" s="64"/>
      <c r="T38" s="64"/>
      <c r="U38" s="64"/>
      <c r="V38" s="31"/>
      <c r="W38" s="31"/>
    </row>
    <row r="39" spans="9:23" ht="15">
      <c r="I39" s="31"/>
      <c r="J39" s="31"/>
      <c r="K39" s="31"/>
      <c r="L39" s="64"/>
      <c r="M39" s="64"/>
      <c r="N39" s="120"/>
      <c r="O39" s="31"/>
      <c r="P39" s="31"/>
      <c r="Q39" s="31"/>
      <c r="R39" s="31"/>
      <c r="S39" s="64"/>
      <c r="T39" s="64"/>
      <c r="U39" s="64"/>
      <c r="V39" s="31"/>
      <c r="W39" s="31"/>
    </row>
    <row r="40" spans="1:23" ht="15">
      <c r="A40" s="132" t="s">
        <v>37</v>
      </c>
      <c r="B40" s="132"/>
      <c r="C40" s="132"/>
      <c r="D40" s="132"/>
      <c r="E40" s="132"/>
      <c r="F40" s="132"/>
      <c r="G40" s="132"/>
      <c r="I40" s="31"/>
      <c r="J40" s="31"/>
      <c r="K40" s="31"/>
      <c r="L40" s="64"/>
      <c r="M40" s="64"/>
      <c r="N40" s="120"/>
      <c r="O40" s="31"/>
      <c r="P40" s="31"/>
      <c r="Q40" s="31"/>
      <c r="R40" s="31"/>
      <c r="S40" s="64"/>
      <c r="T40" s="64"/>
      <c r="U40" s="64"/>
      <c r="V40" s="31"/>
      <c r="W40" s="31"/>
    </row>
    <row r="41" spans="3:23" ht="15">
      <c r="C41" s="1" t="s">
        <v>8</v>
      </c>
      <c r="D41" s="1" t="s">
        <v>9</v>
      </c>
      <c r="I41" s="31"/>
      <c r="J41" s="31"/>
      <c r="K41" s="31"/>
      <c r="L41" s="64"/>
      <c r="M41" s="64"/>
      <c r="N41" s="120"/>
      <c r="O41" s="31"/>
      <c r="P41" s="31"/>
      <c r="Q41" s="31"/>
      <c r="R41" s="31"/>
      <c r="S41" s="64"/>
      <c r="T41" s="64"/>
      <c r="U41" s="64"/>
      <c r="V41" s="31"/>
      <c r="W41" s="31"/>
    </row>
    <row r="42" spans="3:23" ht="15">
      <c r="C42" s="14"/>
      <c r="D42" s="14"/>
      <c r="I42" s="31"/>
      <c r="J42" s="31"/>
      <c r="K42" s="31"/>
      <c r="L42" s="64"/>
      <c r="M42" s="64"/>
      <c r="N42" s="120"/>
      <c r="O42" s="31"/>
      <c r="P42" s="31"/>
      <c r="Q42" s="31"/>
      <c r="R42" s="31"/>
      <c r="S42" s="64"/>
      <c r="T42" s="64"/>
      <c r="U42" s="64"/>
      <c r="V42" s="31"/>
      <c r="W42" s="31"/>
    </row>
    <row r="43" spans="3:23" ht="15">
      <c r="C43" s="67"/>
      <c r="D43" s="67"/>
      <c r="I43" s="31"/>
      <c r="J43" s="31"/>
      <c r="K43" s="31"/>
      <c r="L43" s="64"/>
      <c r="M43" s="64"/>
      <c r="N43" s="120"/>
      <c r="O43" s="31"/>
      <c r="P43" s="31"/>
      <c r="Q43" s="31"/>
      <c r="R43" s="31"/>
      <c r="S43" s="64"/>
      <c r="T43" s="64"/>
      <c r="U43" s="64"/>
      <c r="V43" s="31"/>
      <c r="W43" s="31"/>
    </row>
    <row r="44" spans="1:23" ht="18.75">
      <c r="A44" s="167" t="s">
        <v>114</v>
      </c>
      <c r="B44" s="167"/>
      <c r="C44" s="167"/>
      <c r="D44" s="167"/>
      <c r="E44" s="167"/>
      <c r="F44" s="167"/>
      <c r="G44" s="167"/>
      <c r="H44" s="167"/>
      <c r="I44" s="31"/>
      <c r="J44" s="31"/>
      <c r="K44" s="31"/>
      <c r="L44" s="118" t="s">
        <v>91</v>
      </c>
      <c r="M44" s="118" t="e">
        <f>SUM(L49,L53,L60,L64,L66,L71)</f>
        <v>#DIV/0!</v>
      </c>
      <c r="N44" s="120"/>
      <c r="O44" s="31"/>
      <c r="P44" s="31"/>
      <c r="Q44" s="31"/>
      <c r="R44" s="31"/>
      <c r="S44" s="64"/>
      <c r="T44" s="64"/>
      <c r="U44" s="64"/>
      <c r="V44" s="31"/>
      <c r="W44" s="31"/>
    </row>
    <row r="45" spans="2:23" ht="15">
      <c r="B45" s="6" t="s">
        <v>40</v>
      </c>
      <c r="I45" s="31"/>
      <c r="J45" s="31"/>
      <c r="K45" s="31"/>
      <c r="L45" s="64"/>
      <c r="M45" s="64"/>
      <c r="N45" s="120"/>
      <c r="O45" s="31"/>
      <c r="P45" s="31"/>
      <c r="Q45" s="31"/>
      <c r="R45" s="31"/>
      <c r="S45" s="64"/>
      <c r="T45" s="64"/>
      <c r="U45" s="64"/>
      <c r="V45" s="31"/>
      <c r="W45" s="31"/>
    </row>
    <row r="46" spans="1:23" ht="15" customHeight="1">
      <c r="A46" s="175" t="s">
        <v>111</v>
      </c>
      <c r="B46" s="175"/>
      <c r="C46" s="175"/>
      <c r="D46" s="175"/>
      <c r="E46" s="175"/>
      <c r="F46" s="70"/>
      <c r="I46" s="119"/>
      <c r="J46" s="119"/>
      <c r="K46" s="31"/>
      <c r="L46" s="64"/>
      <c r="M46" s="64"/>
      <c r="N46" s="120"/>
      <c r="O46" s="31"/>
      <c r="P46" s="31"/>
      <c r="Q46" s="31"/>
      <c r="R46" s="31"/>
      <c r="S46" s="64"/>
      <c r="T46" s="64"/>
      <c r="U46" s="64"/>
      <c r="V46" s="31"/>
      <c r="W46" s="31"/>
    </row>
    <row r="47" spans="1:23" ht="15">
      <c r="A47" s="175"/>
      <c r="B47" s="175"/>
      <c r="C47" s="175"/>
      <c r="D47" s="175"/>
      <c r="E47" s="175"/>
      <c r="F47" s="70"/>
      <c r="I47" s="119"/>
      <c r="J47" s="119"/>
      <c r="K47" s="31"/>
      <c r="L47" s="31"/>
      <c r="M47" s="31"/>
      <c r="N47" s="31"/>
      <c r="O47" s="31"/>
      <c r="P47" s="31"/>
      <c r="Q47" s="31"/>
      <c r="R47" s="31"/>
      <c r="S47" s="64"/>
      <c r="T47" s="64"/>
      <c r="U47" s="64"/>
      <c r="V47" s="31"/>
      <c r="W47" s="31"/>
    </row>
    <row r="48" spans="1:23" ht="15">
      <c r="A48" s="70"/>
      <c r="B48" s="70"/>
      <c r="C48" s="1" t="s">
        <v>8</v>
      </c>
      <c r="D48" s="1" t="s">
        <v>9</v>
      </c>
      <c r="E48" s="70"/>
      <c r="F48" s="70"/>
      <c r="I48" s="31"/>
      <c r="J48" s="31"/>
      <c r="K48" s="31"/>
      <c r="L48" s="64"/>
      <c r="M48" s="64"/>
      <c r="N48" s="120"/>
      <c r="O48" s="31"/>
      <c r="P48" s="31"/>
      <c r="Q48" s="31"/>
      <c r="R48" s="31"/>
      <c r="S48" s="64"/>
      <c r="T48" s="64"/>
      <c r="U48" s="64"/>
      <c r="V48" s="31"/>
      <c r="W48" s="31"/>
    </row>
    <row r="49" spans="3:23" ht="15">
      <c r="C49" s="14"/>
      <c r="D49" s="14"/>
      <c r="I49" s="31"/>
      <c r="J49" s="31"/>
      <c r="K49" s="31"/>
      <c r="L49" s="64">
        <f>IF(C49&lt;&gt;"",1,0)</f>
        <v>0</v>
      </c>
      <c r="M49" s="64"/>
      <c r="N49" s="120" t="s">
        <v>86</v>
      </c>
      <c r="O49" s="31"/>
      <c r="P49" s="31"/>
      <c r="Q49" s="31"/>
      <c r="R49" s="31"/>
      <c r="S49" s="64"/>
      <c r="T49" s="64"/>
      <c r="U49" s="64"/>
      <c r="V49" s="31"/>
      <c r="W49" s="31"/>
    </row>
    <row r="50" spans="9:23" ht="15">
      <c r="I50" s="31"/>
      <c r="J50" s="31"/>
      <c r="K50" s="31"/>
      <c r="L50" s="64"/>
      <c r="M50" s="64"/>
      <c r="N50" s="120"/>
      <c r="O50" s="31"/>
      <c r="P50" s="31"/>
      <c r="Q50" s="31"/>
      <c r="R50" s="31"/>
      <c r="S50" s="64"/>
      <c r="T50" s="64"/>
      <c r="U50" s="64"/>
      <c r="V50" s="31"/>
      <c r="W50" s="31"/>
    </row>
    <row r="51" spans="1:23" ht="15">
      <c r="A51" s="69" t="s">
        <v>113</v>
      </c>
      <c r="I51" s="31"/>
      <c r="J51" s="121"/>
      <c r="K51" s="31"/>
      <c r="L51" s="118"/>
      <c r="M51" s="118"/>
      <c r="N51" s="120"/>
      <c r="O51" s="31"/>
      <c r="P51" s="31"/>
      <c r="Q51" s="31"/>
      <c r="R51" s="31"/>
      <c r="S51" s="64"/>
      <c r="T51" s="64"/>
      <c r="U51" s="64"/>
      <c r="V51" s="31"/>
      <c r="W51" s="31"/>
    </row>
    <row r="52" spans="3:23" ht="15">
      <c r="C52" s="1" t="s">
        <v>8</v>
      </c>
      <c r="D52" s="1" t="s">
        <v>9</v>
      </c>
      <c r="I52" s="31"/>
      <c r="J52" s="121"/>
      <c r="K52" s="31"/>
      <c r="L52" s="31"/>
      <c r="M52" s="31"/>
      <c r="N52" s="31"/>
      <c r="O52" s="31"/>
      <c r="P52" s="31"/>
      <c r="Q52" s="31"/>
      <c r="R52" s="31"/>
      <c r="S52" s="64"/>
      <c r="T52" s="64"/>
      <c r="U52" s="64"/>
      <c r="V52" s="31"/>
      <c r="W52" s="31"/>
    </row>
    <row r="53" spans="3:23" ht="15" customHeight="1">
      <c r="C53" s="14"/>
      <c r="D53" s="14"/>
      <c r="E53" s="4"/>
      <c r="F53" s="4"/>
      <c r="G53" s="4"/>
      <c r="I53" s="31"/>
      <c r="J53" s="121"/>
      <c r="K53" s="31"/>
      <c r="L53" s="64">
        <f>IF(C53&lt;&gt;"",1,0)</f>
        <v>0</v>
      </c>
      <c r="M53" s="64"/>
      <c r="N53" s="120" t="s">
        <v>86</v>
      </c>
      <c r="O53" s="31"/>
      <c r="P53" s="31"/>
      <c r="Q53" s="31"/>
      <c r="R53" s="31"/>
      <c r="S53" s="64"/>
      <c r="T53" s="64"/>
      <c r="U53" s="64"/>
      <c r="V53" s="31"/>
      <c r="W53" s="31"/>
    </row>
    <row r="54" spans="2:23" ht="18.75">
      <c r="B54" s="47" t="s">
        <v>115</v>
      </c>
      <c r="C54" s="73" t="s">
        <v>46</v>
      </c>
      <c r="D54" s="176" t="s">
        <v>46</v>
      </c>
      <c r="E54" s="4"/>
      <c r="F54" s="4"/>
      <c r="G54" s="4"/>
      <c r="I54" s="31"/>
      <c r="J54" s="121"/>
      <c r="K54" s="31"/>
      <c r="L54" s="64"/>
      <c r="M54" s="64"/>
      <c r="N54" s="120"/>
      <c r="O54" s="31"/>
      <c r="P54" s="31"/>
      <c r="Q54" s="31"/>
      <c r="R54" s="31"/>
      <c r="S54" s="64"/>
      <c r="T54" s="64"/>
      <c r="U54" s="64"/>
      <c r="V54" s="31"/>
      <c r="W54" s="31"/>
    </row>
    <row r="55" spans="2:23" ht="15" customHeight="1">
      <c r="B55" s="7" t="s">
        <v>116</v>
      </c>
      <c r="C55" s="71"/>
      <c r="D55" s="176"/>
      <c r="E55" s="4"/>
      <c r="F55" s="4"/>
      <c r="G55" s="4"/>
      <c r="I55" s="31"/>
      <c r="J55" s="121"/>
      <c r="K55" s="31"/>
      <c r="L55" s="64">
        <f>IF(C55&lt;&gt;"",1,IF(C56&lt;&gt;"",0.5,IF(C57&lt;&gt;"",0.25,0)))</f>
        <v>0</v>
      </c>
      <c r="M55" s="64">
        <v>1</v>
      </c>
      <c r="N55" s="120" t="s">
        <v>116</v>
      </c>
      <c r="O55" s="31"/>
      <c r="P55" s="31"/>
      <c r="Q55" s="31"/>
      <c r="R55" s="31"/>
      <c r="S55" s="64"/>
      <c r="T55" s="64"/>
      <c r="U55" s="64"/>
      <c r="V55" s="31"/>
      <c r="W55" s="31"/>
    </row>
    <row r="56" spans="2:23" ht="15" customHeight="1">
      <c r="B56" s="7" t="s">
        <v>117</v>
      </c>
      <c r="C56" s="71"/>
      <c r="D56" s="176"/>
      <c r="E56" s="4"/>
      <c r="F56" s="4"/>
      <c r="G56" s="4"/>
      <c r="I56" s="31"/>
      <c r="J56" s="121"/>
      <c r="K56" s="31"/>
      <c r="L56" s="64"/>
      <c r="M56" s="64">
        <v>0.5</v>
      </c>
      <c r="N56" s="120" t="s">
        <v>117</v>
      </c>
      <c r="O56" s="31"/>
      <c r="P56" s="31"/>
      <c r="Q56" s="31"/>
      <c r="R56" s="31"/>
      <c r="S56" s="64"/>
      <c r="T56" s="64"/>
      <c r="U56" s="64"/>
      <c r="V56" s="31"/>
      <c r="W56" s="31"/>
    </row>
    <row r="57" spans="2:23" ht="15" customHeight="1">
      <c r="B57" s="7" t="s">
        <v>118</v>
      </c>
      <c r="C57" s="71"/>
      <c r="D57" s="176"/>
      <c r="E57" s="4"/>
      <c r="F57" s="4"/>
      <c r="G57" s="4"/>
      <c r="I57" s="31"/>
      <c r="J57" s="121"/>
      <c r="K57" s="31"/>
      <c r="L57" s="64"/>
      <c r="M57" s="64">
        <v>0.25</v>
      </c>
      <c r="N57" s="120" t="s">
        <v>118</v>
      </c>
      <c r="O57" s="31"/>
      <c r="P57" s="31"/>
      <c r="Q57" s="31"/>
      <c r="R57" s="31"/>
      <c r="S57" s="64"/>
      <c r="T57" s="64"/>
      <c r="U57" s="64"/>
      <c r="V57" s="31"/>
      <c r="W57" s="31"/>
    </row>
    <row r="58" spans="3:23" ht="15" customHeight="1">
      <c r="C58" s="67"/>
      <c r="D58" s="176"/>
      <c r="E58" s="4"/>
      <c r="F58" s="4"/>
      <c r="G58" s="4"/>
      <c r="I58" s="31"/>
      <c r="J58" s="121"/>
      <c r="K58" s="31"/>
      <c r="L58" s="64"/>
      <c r="M58" s="64"/>
      <c r="N58" s="120"/>
      <c r="O58" s="31"/>
      <c r="P58" s="31"/>
      <c r="Q58" s="31"/>
      <c r="R58" s="31"/>
      <c r="S58" s="64"/>
      <c r="T58" s="64"/>
      <c r="U58" s="64"/>
      <c r="V58" s="31"/>
      <c r="W58" s="31"/>
    </row>
    <row r="59" spans="1:23" ht="15" customHeight="1">
      <c r="A59" s="131" t="s">
        <v>39</v>
      </c>
      <c r="B59" s="131"/>
      <c r="C59" s="131"/>
      <c r="D59" s="1" t="s">
        <v>8</v>
      </c>
      <c r="E59" s="1" t="s">
        <v>9</v>
      </c>
      <c r="F59" s="4"/>
      <c r="G59" s="4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64"/>
      <c r="T59" s="64"/>
      <c r="U59" s="64"/>
      <c r="V59" s="31"/>
      <c r="W59" s="31"/>
    </row>
    <row r="60" spans="1:23" ht="15">
      <c r="A60" s="131"/>
      <c r="B60" s="131"/>
      <c r="C60" s="131"/>
      <c r="D60" s="14"/>
      <c r="E60" s="14"/>
      <c r="H60" s="3"/>
      <c r="I60" s="3"/>
      <c r="J60" s="31"/>
      <c r="K60" s="31"/>
      <c r="L60" s="64">
        <f>IF(D60&lt;&gt;"",1,0)</f>
        <v>0</v>
      </c>
      <c r="M60" s="64"/>
      <c r="N60" s="120" t="s">
        <v>86</v>
      </c>
      <c r="O60" s="31"/>
      <c r="P60" s="31"/>
      <c r="Q60" s="31"/>
      <c r="R60" s="31"/>
      <c r="S60" s="64"/>
      <c r="T60" s="64"/>
      <c r="U60" s="64"/>
      <c r="V60" s="31"/>
      <c r="W60" s="31"/>
    </row>
    <row r="61" spans="2:23" ht="15">
      <c r="B61" s="45"/>
      <c r="C61" s="45"/>
      <c r="D61" s="67"/>
      <c r="E61" s="67"/>
      <c r="H61" s="3"/>
      <c r="I61" s="3"/>
      <c r="J61" s="31"/>
      <c r="K61" s="31"/>
      <c r="L61" s="64"/>
      <c r="M61" s="64"/>
      <c r="N61" s="120"/>
      <c r="O61" s="31"/>
      <c r="P61" s="31"/>
      <c r="Q61" s="31"/>
      <c r="R61" s="31"/>
      <c r="S61" s="64"/>
      <c r="T61" s="64"/>
      <c r="U61" s="64"/>
      <c r="V61" s="31"/>
      <c r="W61" s="31"/>
    </row>
    <row r="62" spans="2:23" ht="15">
      <c r="B62" s="6" t="s">
        <v>41</v>
      </c>
      <c r="I62" s="31"/>
      <c r="J62" s="31"/>
      <c r="K62" s="31"/>
      <c r="L62" s="64"/>
      <c r="M62" s="64"/>
      <c r="N62" s="120"/>
      <c r="O62" s="31"/>
      <c r="P62" s="31"/>
      <c r="Q62" s="31"/>
      <c r="R62" s="31"/>
      <c r="S62" s="64"/>
      <c r="T62" s="64"/>
      <c r="U62" s="64"/>
      <c r="V62" s="31"/>
      <c r="W62" s="31"/>
    </row>
    <row r="63" spans="1:23" ht="15">
      <c r="A63" t="s">
        <v>42</v>
      </c>
      <c r="C63" s="1" t="s">
        <v>8</v>
      </c>
      <c r="D63" s="1" t="s">
        <v>9</v>
      </c>
      <c r="I63" s="31"/>
      <c r="J63" s="31"/>
      <c r="K63" s="31"/>
      <c r="L63" s="64"/>
      <c r="M63" s="64"/>
      <c r="N63" s="120"/>
      <c r="O63" s="31"/>
      <c r="P63" s="31"/>
      <c r="Q63" s="31"/>
      <c r="R63" s="31"/>
      <c r="S63" s="64"/>
      <c r="T63" s="64"/>
      <c r="U63" s="64"/>
      <c r="V63" s="31"/>
      <c r="W63" s="31"/>
    </row>
    <row r="64" spans="3:23" ht="15">
      <c r="C64" s="14"/>
      <c r="D64" s="14"/>
      <c r="I64" s="31"/>
      <c r="J64" s="31"/>
      <c r="K64" s="31"/>
      <c r="L64" s="64">
        <f>IF(C64&lt;&gt;"",1,0)</f>
        <v>0</v>
      </c>
      <c r="M64" s="64"/>
      <c r="N64" s="120" t="s">
        <v>86</v>
      </c>
      <c r="O64" s="31"/>
      <c r="P64" s="31"/>
      <c r="Q64" s="31"/>
      <c r="R64" s="31"/>
      <c r="S64" s="64"/>
      <c r="T64" s="64"/>
      <c r="U64" s="64"/>
      <c r="V64" s="31"/>
      <c r="W64" s="31"/>
    </row>
    <row r="65" spans="3:23" ht="18.75">
      <c r="C65" s="74" t="s">
        <v>46</v>
      </c>
      <c r="I65" s="31"/>
      <c r="J65" s="31"/>
      <c r="K65" s="31"/>
      <c r="L65" s="64"/>
      <c r="M65" s="64"/>
      <c r="N65" s="120"/>
      <c r="O65" s="31"/>
      <c r="P65" s="31"/>
      <c r="Q65" s="31"/>
      <c r="R65" s="31"/>
      <c r="S65" s="64"/>
      <c r="T65" s="64"/>
      <c r="U65" s="64"/>
      <c r="V65" s="31"/>
      <c r="W65" s="31"/>
    </row>
    <row r="66" spans="2:23" ht="15">
      <c r="B66" s="7" t="s">
        <v>14</v>
      </c>
      <c r="C66" s="71"/>
      <c r="I66" s="31"/>
      <c r="J66" s="31"/>
      <c r="K66" s="31"/>
      <c r="L66" s="64" t="e">
        <f>IF(AND((C66/'Avant de commencer'!G29)&gt;=0.1,(C66/'Avant de commencer'!G29)&lt;0.19),0.25,IF(AND((C66/'Avant de commencer'!G29)&gt;=0.2,(C66/'Avant de commencer'!G29)&lt;0.29),0.5,IF(AND((C66/'Avant de commencer'!G29)&gt;=0.3,(C66/'Avant de commencer'!G29)&lt;0.39),0.75,IF(C66/'Avant de commencer'!G29&gt;=0.4,1,0))))</f>
        <v>#DIV/0!</v>
      </c>
      <c r="M66" s="122" t="s">
        <v>119</v>
      </c>
      <c r="N66" s="122" t="s">
        <v>119</v>
      </c>
      <c r="O66" s="123" t="s">
        <v>99</v>
      </c>
      <c r="P66" s="124"/>
      <c r="Q66" s="177" t="s">
        <v>102</v>
      </c>
      <c r="R66" s="31"/>
      <c r="S66" s="64"/>
      <c r="T66" s="64"/>
      <c r="U66" s="64"/>
      <c r="V66" s="31"/>
      <c r="W66" s="31"/>
    </row>
    <row r="67" spans="9:23" ht="15">
      <c r="I67" s="31"/>
      <c r="J67" s="31"/>
      <c r="K67" s="31"/>
      <c r="L67" s="64"/>
      <c r="M67" s="64"/>
      <c r="N67" s="120"/>
      <c r="O67" s="123" t="s">
        <v>100</v>
      </c>
      <c r="P67" s="124"/>
      <c r="Q67" s="177"/>
      <c r="R67" s="31"/>
      <c r="S67" s="64"/>
      <c r="T67" s="64"/>
      <c r="U67" s="64"/>
      <c r="V67" s="31"/>
      <c r="W67" s="31"/>
    </row>
    <row r="68" spans="1:23" ht="15">
      <c r="A68" s="7"/>
      <c r="B68" s="7" t="s">
        <v>43</v>
      </c>
      <c r="C68" s="1" t="s">
        <v>8</v>
      </c>
      <c r="D68" s="1" t="s">
        <v>9</v>
      </c>
      <c r="I68" s="31"/>
      <c r="J68" s="31"/>
      <c r="K68" s="31"/>
      <c r="L68" s="64"/>
      <c r="M68" s="64"/>
      <c r="N68" s="120"/>
      <c r="O68" s="123" t="s">
        <v>101</v>
      </c>
      <c r="P68" s="124"/>
      <c r="Q68" s="177"/>
      <c r="R68" s="31"/>
      <c r="S68" s="64"/>
      <c r="T68" s="64"/>
      <c r="U68" s="64"/>
      <c r="V68" s="31"/>
      <c r="W68" s="31"/>
    </row>
    <row r="69" spans="3:23" ht="15">
      <c r="C69" s="14"/>
      <c r="D69" s="14"/>
      <c r="I69" s="31"/>
      <c r="J69" s="31"/>
      <c r="K69" s="31"/>
      <c r="L69" s="64">
        <f>IF(C69&lt;&gt;"",1,0)</f>
        <v>0</v>
      </c>
      <c r="M69" s="64"/>
      <c r="N69" s="120" t="s">
        <v>86</v>
      </c>
      <c r="O69" s="125" t="s">
        <v>98</v>
      </c>
      <c r="P69" s="124"/>
      <c r="Q69" s="177"/>
      <c r="R69" s="31"/>
      <c r="S69" s="64"/>
      <c r="T69" s="64"/>
      <c r="U69" s="64"/>
      <c r="V69" s="31"/>
      <c r="W69" s="31"/>
    </row>
    <row r="70" spans="3:23" ht="18.75">
      <c r="C70" s="74" t="s">
        <v>46</v>
      </c>
      <c r="D70" s="174" t="s">
        <v>46</v>
      </c>
      <c r="I70" s="31"/>
      <c r="J70" s="31"/>
      <c r="K70" s="31"/>
      <c r="L70" s="64"/>
      <c r="M70" s="64"/>
      <c r="N70" s="120"/>
      <c r="O70" s="31"/>
      <c r="P70" s="31"/>
      <c r="Q70" s="31"/>
      <c r="R70" s="31"/>
      <c r="S70" s="64"/>
      <c r="T70" s="64"/>
      <c r="U70" s="64"/>
      <c r="V70" s="31"/>
      <c r="W70" s="31"/>
    </row>
    <row r="71" spans="2:23" ht="15" customHeight="1">
      <c r="B71" s="2" t="s">
        <v>45</v>
      </c>
      <c r="C71" s="71"/>
      <c r="D71" s="174"/>
      <c r="I71" s="126"/>
      <c r="J71" s="31"/>
      <c r="K71" s="31"/>
      <c r="L71" s="64" t="e">
        <f>IF(AND((C71/'Avant de commencer'!G29)&gt;=0.1,(C71/'Avant de commencer'!G29)&lt;0.19),0.25,IF(AND((C71/'Avant de commencer'!G29)&gt;=0.2,(C71/'Avant de commencer'!G29)&lt;0.29),0.5,IF(AND((C71/'Avant de commencer'!G29)&gt;=0.3,(C71/'Avant de commencer'!G29)&lt;0.39),0.75,IF(C71/'Avant de commencer'!G29&gt;=0.4,1,0))))</f>
        <v>#DIV/0!</v>
      </c>
      <c r="M71" s="122" t="s">
        <v>119</v>
      </c>
      <c r="N71" s="122" t="s">
        <v>119</v>
      </c>
      <c r="O71" s="123" t="s">
        <v>99</v>
      </c>
      <c r="P71" s="124"/>
      <c r="Q71" s="177" t="s">
        <v>102</v>
      </c>
      <c r="R71" s="31"/>
      <c r="S71" s="64"/>
      <c r="T71" s="64"/>
      <c r="U71" s="64"/>
      <c r="V71" s="31"/>
      <c r="W71" s="31"/>
    </row>
    <row r="72" spans="4:23" ht="15" customHeight="1">
      <c r="D72" s="174"/>
      <c r="I72" s="126"/>
      <c r="J72" s="31"/>
      <c r="K72" s="31"/>
      <c r="L72" s="64"/>
      <c r="M72" s="64"/>
      <c r="N72" s="120"/>
      <c r="O72" s="123" t="s">
        <v>100</v>
      </c>
      <c r="P72" s="124"/>
      <c r="Q72" s="177"/>
      <c r="R72" s="31"/>
      <c r="S72" s="64"/>
      <c r="T72" s="64"/>
      <c r="U72" s="64"/>
      <c r="V72" s="31"/>
      <c r="W72" s="31"/>
    </row>
    <row r="73" spans="2:23" ht="15" customHeight="1">
      <c r="B73" s="11"/>
      <c r="C73" s="44" t="s">
        <v>16</v>
      </c>
      <c r="D73" s="174"/>
      <c r="E73" s="11"/>
      <c r="F73" s="11"/>
      <c r="G73" s="11"/>
      <c r="I73" s="126"/>
      <c r="J73" s="31"/>
      <c r="K73" s="31"/>
      <c r="L73" s="64"/>
      <c r="M73" s="64"/>
      <c r="N73" s="120"/>
      <c r="O73" s="123" t="s">
        <v>101</v>
      </c>
      <c r="P73" s="124"/>
      <c r="Q73" s="177"/>
      <c r="R73" s="31"/>
      <c r="S73" s="64"/>
      <c r="T73" s="64"/>
      <c r="U73" s="64"/>
      <c r="V73" s="31"/>
      <c r="W73" s="31"/>
    </row>
    <row r="74" spans="9:23" ht="15">
      <c r="I74" s="31"/>
      <c r="J74" s="31"/>
      <c r="K74" s="31"/>
      <c r="L74" s="31"/>
      <c r="M74" s="64"/>
      <c r="N74" s="120"/>
      <c r="O74" s="125" t="s">
        <v>98</v>
      </c>
      <c r="P74" s="124"/>
      <c r="Q74" s="177"/>
      <c r="R74" s="120"/>
      <c r="S74" s="64"/>
      <c r="T74" s="64"/>
      <c r="U74" s="64"/>
      <c r="V74" s="31"/>
      <c r="W74" s="31"/>
    </row>
    <row r="75" spans="9:23" ht="15">
      <c r="I75" s="31"/>
      <c r="J75" s="31"/>
      <c r="K75" s="31"/>
      <c r="L75" s="31"/>
      <c r="M75" s="31"/>
      <c r="N75" s="31"/>
      <c r="O75" s="31"/>
      <c r="P75" s="64"/>
      <c r="Q75" s="64"/>
      <c r="R75" s="120"/>
      <c r="S75" s="64"/>
      <c r="T75" s="64"/>
      <c r="U75" s="64"/>
      <c r="V75" s="31"/>
      <c r="W75" s="31"/>
    </row>
    <row r="76" spans="9:23" ht="15">
      <c r="I76" s="31"/>
      <c r="J76" s="31"/>
      <c r="K76" s="31"/>
      <c r="L76" s="31"/>
      <c r="M76" s="31"/>
      <c r="N76" s="31"/>
      <c r="O76" s="31"/>
      <c r="P76" s="64"/>
      <c r="Q76" s="64"/>
      <c r="R76" s="120"/>
      <c r="S76" s="64"/>
      <c r="T76" s="64"/>
      <c r="U76" s="64"/>
      <c r="V76" s="31"/>
      <c r="W76" s="31"/>
    </row>
    <row r="77" spans="9:23" ht="15">
      <c r="I77" s="31"/>
      <c r="J77" s="31"/>
      <c r="K77" s="31"/>
      <c r="L77" s="31"/>
      <c r="M77" s="31"/>
      <c r="N77" s="31"/>
      <c r="O77" s="31"/>
      <c r="P77" s="64"/>
      <c r="Q77" s="64"/>
      <c r="R77" s="120"/>
      <c r="S77" s="64"/>
      <c r="T77" s="64"/>
      <c r="U77" s="64"/>
      <c r="V77" s="31"/>
      <c r="W77" s="31"/>
    </row>
    <row r="78" spans="9:23" ht="15">
      <c r="I78" s="31"/>
      <c r="J78" s="31"/>
      <c r="K78" s="31"/>
      <c r="L78" s="31"/>
      <c r="M78" s="31"/>
      <c r="N78" s="31"/>
      <c r="O78" s="31"/>
      <c r="P78" s="64"/>
      <c r="Q78" s="64"/>
      <c r="R78" s="120"/>
      <c r="S78" s="64"/>
      <c r="T78" s="64"/>
      <c r="U78" s="64"/>
      <c r="V78" s="31"/>
      <c r="W78" s="31"/>
    </row>
    <row r="79" spans="9:23" ht="15"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</row>
    <row r="80" spans="9:23" ht="15"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</row>
    <row r="81" spans="9:23" ht="15"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</row>
    <row r="82" spans="9:23" ht="15"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</row>
    <row r="83" spans="9:23" ht="15"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</row>
    <row r="84" spans="9:23" ht="15"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</row>
    <row r="85" spans="9:23" ht="15"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</row>
    <row r="86" spans="9:23" ht="15"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</row>
    <row r="87" spans="9:23" ht="15"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9:23" ht="15"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9:23" ht="15"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9:23" ht="15"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</row>
    <row r="91" spans="9:23" ht="15"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</row>
    <row r="92" spans="9:23" ht="15"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</row>
    <row r="93" spans="9:23" ht="15"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</row>
    <row r="94" spans="9:23" ht="15"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</row>
    <row r="95" spans="9:23" ht="15"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</row>
    <row r="96" spans="9:23" ht="15"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</row>
    <row r="97" spans="9:23" ht="15"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</row>
    <row r="98" spans="9:23" ht="15"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</row>
    <row r="99" spans="9:23" ht="15"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</row>
    <row r="100" spans="9:23" ht="15"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</row>
    <row r="101" spans="9:23" ht="15"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</row>
    <row r="102" spans="9:23" ht="15"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</row>
    <row r="103" spans="9:23" ht="15"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</row>
    <row r="104" spans="9:23" ht="15"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</row>
    <row r="105" spans="9:23" ht="15"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</row>
    <row r="106" spans="9:23" ht="15"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</row>
    <row r="107" spans="9:23" ht="15"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</row>
    <row r="108" spans="9:23" ht="15"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</row>
    <row r="109" spans="9:23" ht="15"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</row>
    <row r="110" spans="9:23" ht="15"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</row>
    <row r="111" spans="9:23" ht="15"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</row>
    <row r="112" spans="9:23" ht="15"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</row>
    <row r="113" spans="9:23" ht="15"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</row>
    <row r="114" spans="9:23" ht="15"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</row>
    <row r="115" spans="9:23" ht="15"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</row>
    <row r="116" spans="9:23" ht="15"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</row>
    <row r="117" spans="9:23" ht="15"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</row>
    <row r="118" spans="9:23" ht="15"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</row>
    <row r="119" spans="9:23" ht="15"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</row>
    <row r="120" spans="9:23" ht="15"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</row>
    <row r="121" spans="9:23" ht="15"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</row>
    <row r="122" spans="9:23" ht="15"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</row>
    <row r="123" spans="9:23" ht="15"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</row>
    <row r="124" spans="9:23" ht="15"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</row>
    <row r="125" spans="9:23" ht="15"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</row>
    <row r="126" spans="9:23" ht="15"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</row>
    <row r="127" spans="9:23" ht="15"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</row>
    <row r="128" spans="9:23" ht="15"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</row>
    <row r="129" spans="9:23" ht="15"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</row>
    <row r="130" spans="9:23" ht="15"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</row>
    <row r="131" spans="9:23" ht="15"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</row>
    <row r="132" spans="9:23" ht="15"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</row>
    <row r="133" spans="9:23" ht="15"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</row>
    <row r="134" spans="9:23" ht="15"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</row>
    <row r="135" spans="9:23" ht="15"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</row>
    <row r="136" spans="9:23" ht="15"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</row>
    <row r="137" spans="9:23" ht="15"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</row>
    <row r="138" spans="9:23" ht="15"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</row>
    <row r="139" spans="9:23" ht="15"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</row>
    <row r="140" spans="9:23" ht="15"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</row>
    <row r="141" spans="9:23" ht="15"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</row>
    <row r="142" spans="9:23" ht="15"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</row>
    <row r="143" spans="9:23" ht="15"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</row>
    <row r="144" spans="9:23" ht="15"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</row>
    <row r="145" spans="9:23" ht="15"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</row>
    <row r="146" spans="9:23" ht="15"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</row>
    <row r="147" spans="9:23" ht="15"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</row>
    <row r="148" spans="9:23" ht="15"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</row>
    <row r="149" spans="9:23" ht="15"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</row>
    <row r="150" spans="9:23" ht="15"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</row>
    <row r="151" spans="9:23" ht="15"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</row>
    <row r="152" spans="9:23" ht="15"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1"/>
      <c r="T152" s="31"/>
      <c r="U152" s="31"/>
      <c r="V152" s="31"/>
      <c r="W152" s="31"/>
    </row>
    <row r="153" spans="9:23" ht="15"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1"/>
      <c r="T153" s="31"/>
      <c r="U153" s="31"/>
      <c r="V153" s="31"/>
      <c r="W153" s="31"/>
    </row>
    <row r="154" spans="9:23" ht="15"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</row>
    <row r="155" spans="9:23" ht="15"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</row>
    <row r="156" spans="9:23" ht="15"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</row>
    <row r="157" spans="9:23" ht="15"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</row>
    <row r="158" spans="9:23" ht="15"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</row>
    <row r="159" spans="9:23" ht="15"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</row>
    <row r="160" spans="9:23" ht="15"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</row>
    <row r="161" spans="9:23" ht="15"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</row>
    <row r="162" spans="9:23" ht="15"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</row>
    <row r="163" spans="9:23" ht="15"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</row>
    <row r="164" spans="9:23" ht="15"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</row>
    <row r="165" spans="9:23" ht="15"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</row>
    <row r="166" spans="9:23" ht="15"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</row>
    <row r="167" spans="9:23" ht="15"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</row>
    <row r="168" spans="9:23" ht="15"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</row>
    <row r="169" spans="9:23" ht="15"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</row>
    <row r="170" spans="9:23" ht="15"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</row>
    <row r="171" spans="9:23" ht="15"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</row>
    <row r="172" spans="9:23" ht="15"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</row>
    <row r="173" spans="9:23" ht="15"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</row>
    <row r="174" spans="9:23" ht="15"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</row>
    <row r="175" spans="9:23" ht="15"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</row>
    <row r="176" spans="9:23" ht="15"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</row>
    <row r="177" spans="9:23" ht="15"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</row>
    <row r="178" spans="9:23" ht="15"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</row>
    <row r="179" spans="9:23" ht="15"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</row>
    <row r="180" spans="9:23" ht="15"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</row>
    <row r="181" spans="9:23" ht="15"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</row>
    <row r="182" spans="9:23" ht="15"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</row>
    <row r="183" spans="9:23" ht="15"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</row>
    <row r="184" spans="9:23" ht="15"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</row>
    <row r="185" spans="9:23" ht="15"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</row>
    <row r="186" spans="9:23" ht="15"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</row>
    <row r="187" spans="9:23" ht="15"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</row>
  </sheetData>
  <sheetProtection password="8F9F" sheet="1" selectLockedCells="1"/>
  <mergeCells count="25">
    <mergeCell ref="D70:D73"/>
    <mergeCell ref="A59:C60"/>
    <mergeCell ref="A46:E47"/>
    <mergeCell ref="D54:D58"/>
    <mergeCell ref="Q66:Q69"/>
    <mergeCell ref="Q71:Q74"/>
    <mergeCell ref="A34:B35"/>
    <mergeCell ref="C6:G6"/>
    <mergeCell ref="C7:G7"/>
    <mergeCell ref="C8:G8"/>
    <mergeCell ref="A12:H13"/>
    <mergeCell ref="A17:B17"/>
    <mergeCell ref="C16:C17"/>
    <mergeCell ref="A10:H10"/>
    <mergeCell ref="A30:F30"/>
    <mergeCell ref="A44:H44"/>
    <mergeCell ref="L1:Q1"/>
    <mergeCell ref="B2:G4"/>
    <mergeCell ref="J2:K2"/>
    <mergeCell ref="J3:K3"/>
    <mergeCell ref="J4:K4"/>
    <mergeCell ref="A40:G40"/>
    <mergeCell ref="M3:M4"/>
    <mergeCell ref="L3:L4"/>
    <mergeCell ref="A24:B25"/>
  </mergeCells>
  <conditionalFormatting sqref="J3:K8">
    <cfRule type="cellIs" priority="2" dxfId="35" operator="equal" stopIfTrue="1">
      <formula>0</formula>
    </cfRule>
  </conditionalFormatting>
  <conditionalFormatting sqref="C6:G8">
    <cfRule type="cellIs" priority="1" dxfId="35" operator="equal" stopIfTrue="1">
      <formula>0</formula>
    </cfRule>
  </conditionalFormatting>
  <dataValidations count="8">
    <dataValidation type="custom" showInputMessage="1" showErrorMessage="1" errorTitle="Erreur dans votre saisie !" error="Merci de saisir X sous l'un ou l'autre des choix proposés." sqref="D32 D49 D69 D64 D15 D53 E60:E61 D42:D43">
      <formula1>AND(ISBLANK(C32),D32="X")</formula1>
    </dataValidation>
    <dataValidation type="custom" showInputMessage="1" showErrorMessage="1" errorTitle="Erreur dans votre saisie !" error="Merci de saisir X sous l'un ou l'autre des choix proposés." sqref="C32 C49 C69 C64 C15 C53 D60:D61 C42:C43 C58">
      <formula1>AND(ISBLANK(D32),C32="X")</formula1>
    </dataValidation>
    <dataValidation type="custom" showInputMessage="1" showErrorMessage="1" errorTitle="Erreur dans votre saisie !" error="Merci de saisir X ou de laisser le champ vide." sqref="C18:C22 C24">
      <formula1>C18="X"</formula1>
    </dataValidation>
    <dataValidation type="whole" operator="greaterThanOrEqual" allowBlank="1" showInputMessage="1" showErrorMessage="1" errorTitle="Erreur dans votre saisie !" error="Merci de saisir un nombre entier." sqref="C66 C71">
      <formula1>0</formula1>
    </dataValidation>
    <dataValidation type="custom" showInputMessage="1" showErrorMessage="1" errorTitle="Erreur dans votre saisie !" error="Merci de saisir X sous l'un ou l'autre des choix proposés." sqref="C54">
      <formula1>AND(ISBLANK('DD-TIC'!#REF!),C54="X")</formula1>
    </dataValidation>
    <dataValidation type="custom" showInputMessage="1" showErrorMessage="1" errorTitle="Erreur dans votre saisie !" error="Merci de saisir X sous l'un ou l'autre des choix proposés." sqref="C55">
      <formula1>AND(ISBLANK(C56),ISBLANK(C57),C55="X")</formula1>
    </dataValidation>
    <dataValidation type="custom" showInputMessage="1" showErrorMessage="1" errorTitle="Erreur dans votre saisie !" error="Merci de saisir X sous l'un ou l'autre des choix proposés." sqref="C56">
      <formula1>AND(ISBLANK(C55),ISBLANK(C57),C56="X")</formula1>
    </dataValidation>
    <dataValidation type="custom" showInputMessage="1" showErrorMessage="1" errorTitle="Erreur dans votre saisie !" error="Merci de saisir X sous l'un ou l'autre des choix proposés." sqref="C57">
      <formula1>AND(ISBLANK(C55),ISBLANK(C56),C57="X")</formula1>
    </dataValidation>
  </dataValidations>
  <hyperlinks>
    <hyperlink ref="B18" r:id="rId1" display="Marché public vert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1:CM31"/>
  <sheetViews>
    <sheetView showGridLines="0" showRowColHeaders="0" view="pageBreakPreview" zoomScale="60" zoomScaleNormal="75" zoomScalePageLayoutView="0" workbookViewId="0" topLeftCell="A16">
      <pane xSplit="3" topLeftCell="D1" activePane="topRight" state="frozen"/>
      <selection pane="topLeft" activeCell="A1" sqref="A1"/>
      <selection pane="topRight" activeCell="D24" sqref="D24:K24"/>
    </sheetView>
  </sheetViews>
  <sheetFormatPr defaultColWidth="11.421875" defaultRowHeight="15"/>
  <cols>
    <col min="1" max="1" width="32.7109375" style="0" customWidth="1"/>
    <col min="2" max="2" width="29.140625" style="8" customWidth="1"/>
    <col min="3" max="3" width="14.140625" style="8" bestFit="1" customWidth="1"/>
    <col min="4" max="4" width="19.8515625" style="8" customWidth="1"/>
    <col min="5" max="11" width="19.8515625" style="0" customWidth="1"/>
    <col min="12" max="12" width="3.7109375" style="0" customWidth="1"/>
    <col min="13" max="19" width="19.8515625" style="0" customWidth="1"/>
    <col min="20" max="21" width="16.7109375" style="9" customWidth="1"/>
    <col min="22" max="22" width="33.00390625" style="9" customWidth="1"/>
    <col min="23" max="91" width="11.421875" style="9" customWidth="1"/>
  </cols>
  <sheetData>
    <row r="1" spans="2:21" ht="24" customHeight="1" thickTop="1">
      <c r="B1" s="140" t="s">
        <v>94</v>
      </c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2"/>
      <c r="T1" s="75"/>
      <c r="U1" s="75"/>
    </row>
    <row r="2" spans="2:21" ht="23.25">
      <c r="B2" s="143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5"/>
      <c r="T2" s="75"/>
      <c r="U2" s="75"/>
    </row>
    <row r="3" spans="2:21" ht="24" thickBo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8"/>
      <c r="T3" s="75"/>
      <c r="U3" s="75"/>
    </row>
    <row r="4" spans="2:7" ht="21.75" thickTop="1">
      <c r="B4" s="50"/>
      <c r="C4" s="50"/>
      <c r="D4" s="50"/>
      <c r="E4" s="50"/>
      <c r="F4" s="50"/>
      <c r="G4" s="50"/>
    </row>
    <row r="5" spans="2:91" s="78" customFormat="1" ht="18.75">
      <c r="B5" s="79"/>
      <c r="C5" s="79"/>
      <c r="D5" s="102"/>
      <c r="F5" s="203" t="s">
        <v>0</v>
      </c>
      <c r="G5" s="203"/>
      <c r="H5" s="194">
        <f>'Avant de commencer'!B7</f>
        <v>0</v>
      </c>
      <c r="I5" s="194"/>
      <c r="J5" s="194"/>
      <c r="K5" s="194"/>
      <c r="L5" s="194"/>
      <c r="M5" s="19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</row>
    <row r="6" spans="2:91" s="78" customFormat="1" ht="18.75">
      <c r="B6" s="79"/>
      <c r="C6" s="79"/>
      <c r="D6" s="102"/>
      <c r="F6" s="203" t="s">
        <v>1</v>
      </c>
      <c r="G6" s="203"/>
      <c r="H6" s="194">
        <f>'Avant de commencer'!B8</f>
        <v>0</v>
      </c>
      <c r="I6" s="194"/>
      <c r="J6" s="194"/>
      <c r="K6" s="194"/>
      <c r="L6" s="194"/>
      <c r="M6" s="19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  <c r="BM6" s="84"/>
      <c r="BN6" s="84"/>
      <c r="BO6" s="84"/>
      <c r="BP6" s="84"/>
      <c r="BQ6" s="84"/>
      <c r="BR6" s="84"/>
      <c r="BS6" s="84"/>
      <c r="BT6" s="84"/>
      <c r="BU6" s="84"/>
      <c r="BV6" s="84"/>
      <c r="BW6" s="84"/>
      <c r="BX6" s="84"/>
      <c r="BY6" s="84"/>
      <c r="BZ6" s="84"/>
      <c r="CA6" s="84"/>
      <c r="CB6" s="84"/>
      <c r="CC6" s="84"/>
      <c r="CD6" s="84"/>
      <c r="CE6" s="84"/>
      <c r="CF6" s="84"/>
      <c r="CG6" s="84"/>
      <c r="CH6" s="84"/>
      <c r="CI6" s="84"/>
      <c r="CJ6" s="84"/>
      <c r="CK6" s="84"/>
      <c r="CL6" s="84"/>
      <c r="CM6" s="84"/>
    </row>
    <row r="7" spans="2:91" s="78" customFormat="1" ht="18.75">
      <c r="B7" s="79"/>
      <c r="C7" s="79"/>
      <c r="D7" s="102"/>
      <c r="F7" s="203" t="s">
        <v>2</v>
      </c>
      <c r="G7" s="203"/>
      <c r="H7" s="194">
        <f>'Avant de commencer'!B9</f>
        <v>0</v>
      </c>
      <c r="I7" s="194"/>
      <c r="J7" s="194"/>
      <c r="K7" s="194"/>
      <c r="L7" s="194"/>
      <c r="M7" s="19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4"/>
    </row>
    <row r="8" spans="2:91" s="78" customFormat="1" ht="18.75">
      <c r="B8" s="79"/>
      <c r="C8" s="79"/>
      <c r="D8" s="79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84"/>
      <c r="CI8" s="84"/>
      <c r="CJ8" s="84"/>
      <c r="CK8" s="84"/>
      <c r="CL8" s="84"/>
      <c r="CM8" s="84"/>
    </row>
    <row r="9" spans="2:91" s="78" customFormat="1" ht="18.75">
      <c r="B9" s="79"/>
      <c r="C9" s="79"/>
      <c r="D9" s="79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4"/>
    </row>
    <row r="10" spans="1:91" s="78" customFormat="1" ht="18.75">
      <c r="A10" s="202" t="s">
        <v>65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/>
      <c r="CM10" s="84"/>
    </row>
    <row r="11" spans="1:91" s="78" customFormat="1" ht="18.75">
      <c r="A11" s="200" t="s">
        <v>70</v>
      </c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4"/>
    </row>
    <row r="12" spans="1:91" s="78" customFormat="1" ht="18.75">
      <c r="A12" s="200" t="s">
        <v>68</v>
      </c>
      <c r="B12" s="200"/>
      <c r="C12" s="200"/>
      <c r="D12" s="200"/>
      <c r="E12" s="89"/>
      <c r="F12" s="89" t="s">
        <v>69</v>
      </c>
      <c r="G12" s="89"/>
      <c r="H12" s="89"/>
      <c r="I12" s="89"/>
      <c r="J12" s="89"/>
      <c r="K12" s="89"/>
      <c r="L12" s="89"/>
      <c r="M12" s="89"/>
      <c r="N12" s="89"/>
      <c r="O12" s="89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4"/>
      <c r="CL12" s="84"/>
      <c r="CM12" s="84"/>
    </row>
    <row r="13" spans="2:91" s="78" customFormat="1" ht="18.75">
      <c r="B13" s="79"/>
      <c r="C13" s="79"/>
      <c r="D13" s="79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  <c r="CJ13" s="84"/>
      <c r="CK13" s="84"/>
      <c r="CL13" s="84"/>
      <c r="CM13" s="84"/>
    </row>
    <row r="14" spans="1:91" s="78" customFormat="1" ht="18.75">
      <c r="A14" s="103"/>
      <c r="B14" s="79"/>
      <c r="C14" s="79"/>
      <c r="D14" s="79"/>
      <c r="E14" s="104" t="s">
        <v>71</v>
      </c>
      <c r="F14" s="105">
        <v>0</v>
      </c>
      <c r="G14" s="85"/>
      <c r="I14" s="104" t="s">
        <v>73</v>
      </c>
      <c r="J14" s="106">
        <v>2</v>
      </c>
      <c r="K14" s="107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</row>
    <row r="15" spans="2:91" s="78" customFormat="1" ht="18.75">
      <c r="B15" s="79"/>
      <c r="C15" s="79"/>
      <c r="D15" s="79"/>
      <c r="E15" s="104" t="s">
        <v>72</v>
      </c>
      <c r="F15" s="105">
        <v>1</v>
      </c>
      <c r="G15" s="108"/>
      <c r="I15" s="109" t="s">
        <v>74</v>
      </c>
      <c r="J15" s="110">
        <v>3</v>
      </c>
      <c r="K15" s="111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  <c r="CJ15" s="84"/>
      <c r="CK15" s="84"/>
      <c r="CL15" s="84"/>
      <c r="CM15" s="84"/>
    </row>
    <row r="17" spans="2:91" s="76" customFormat="1" ht="18.75">
      <c r="B17" s="46"/>
      <c r="C17" s="46"/>
      <c r="D17" s="181" t="s">
        <v>75</v>
      </c>
      <c r="E17" s="181"/>
      <c r="F17" s="181"/>
      <c r="G17" s="181"/>
      <c r="H17" s="181"/>
      <c r="I17" s="181"/>
      <c r="J17" s="181"/>
      <c r="K17" s="181"/>
      <c r="L17" s="182"/>
      <c r="M17" s="179" t="s">
        <v>92</v>
      </c>
      <c r="N17" s="179"/>
      <c r="O17" s="179"/>
      <c r="P17" s="179"/>
      <c r="Q17" s="179"/>
      <c r="R17" s="179"/>
      <c r="S17" s="180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</row>
    <row r="18" spans="2:91" s="78" customFormat="1" ht="131.25">
      <c r="B18" s="79"/>
      <c r="C18" s="79"/>
      <c r="D18" s="80" t="s">
        <v>120</v>
      </c>
      <c r="E18" s="80" t="s">
        <v>121</v>
      </c>
      <c r="F18" s="80" t="s">
        <v>54</v>
      </c>
      <c r="G18" s="80" t="s">
        <v>77</v>
      </c>
      <c r="H18" s="80" t="s">
        <v>61</v>
      </c>
      <c r="I18" s="80" t="s">
        <v>122</v>
      </c>
      <c r="J18" s="80" t="s">
        <v>55</v>
      </c>
      <c r="K18" s="80" t="s">
        <v>56</v>
      </c>
      <c r="L18" s="183"/>
      <c r="M18" s="81" t="s">
        <v>59</v>
      </c>
      <c r="N18" s="81" t="s">
        <v>62</v>
      </c>
      <c r="O18" s="81" t="s">
        <v>63</v>
      </c>
      <c r="P18" s="81" t="s">
        <v>57</v>
      </c>
      <c r="Q18" s="81" t="s">
        <v>58</v>
      </c>
      <c r="R18" s="81" t="s">
        <v>60</v>
      </c>
      <c r="S18" s="82" t="s">
        <v>127</v>
      </c>
      <c r="T18" s="83"/>
      <c r="U18" s="83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</row>
    <row r="19" spans="1:26" s="89" customFormat="1" ht="18.75">
      <c r="A19" s="85" t="s">
        <v>66</v>
      </c>
      <c r="B19" s="85" t="s">
        <v>67</v>
      </c>
      <c r="C19" s="191"/>
      <c r="D19" s="191"/>
      <c r="E19" s="191"/>
      <c r="F19" s="191"/>
      <c r="G19" s="191"/>
      <c r="H19" s="191"/>
      <c r="I19" s="191"/>
      <c r="J19" s="191"/>
      <c r="K19" s="192"/>
      <c r="L19" s="86"/>
      <c r="M19" s="190"/>
      <c r="N19" s="190"/>
      <c r="O19" s="190"/>
      <c r="P19" s="190"/>
      <c r="Q19" s="190"/>
      <c r="R19" s="190"/>
      <c r="S19" s="190"/>
      <c r="T19" s="87" t="s">
        <v>31</v>
      </c>
      <c r="U19" s="87" t="s">
        <v>126</v>
      </c>
      <c r="V19" s="88"/>
      <c r="W19" s="88"/>
      <c r="X19" s="88"/>
      <c r="Y19" s="88"/>
      <c r="Z19" s="88"/>
    </row>
    <row r="20" spans="1:21" s="89" customFormat="1" ht="54.75" customHeight="1">
      <c r="A20" s="178" t="s">
        <v>123</v>
      </c>
      <c r="B20" s="178" t="s">
        <v>49</v>
      </c>
      <c r="C20" s="82" t="s">
        <v>64</v>
      </c>
      <c r="D20" s="90"/>
      <c r="E20" s="90"/>
      <c r="F20" s="90"/>
      <c r="G20" s="90"/>
      <c r="H20" s="90"/>
      <c r="I20" s="90"/>
      <c r="J20" s="90"/>
      <c r="K20" s="90"/>
      <c r="L20" s="199"/>
      <c r="M20" s="90"/>
      <c r="N20" s="90"/>
      <c r="O20" s="90"/>
      <c r="P20" s="90"/>
      <c r="Q20" s="90"/>
      <c r="R20" s="90"/>
      <c r="S20" s="90"/>
      <c r="T20" s="91">
        <f aca="true" t="shared" si="0" ref="T20:T25">SUM(M20:S20,D20:K20)</f>
        <v>0</v>
      </c>
      <c r="U20" s="195">
        <f>AVERAGE(T20:T21)</f>
        <v>0</v>
      </c>
    </row>
    <row r="21" spans="1:21" s="89" customFormat="1" ht="54.75" customHeight="1" thickBot="1">
      <c r="A21" s="178"/>
      <c r="B21" s="184"/>
      <c r="C21" s="92" t="s">
        <v>76</v>
      </c>
      <c r="D21" s="93"/>
      <c r="E21" s="93"/>
      <c r="F21" s="93"/>
      <c r="G21" s="93"/>
      <c r="H21" s="93"/>
      <c r="I21" s="93"/>
      <c r="J21" s="93"/>
      <c r="K21" s="93"/>
      <c r="L21" s="199"/>
      <c r="M21" s="93"/>
      <c r="N21" s="93"/>
      <c r="O21" s="93"/>
      <c r="P21" s="93"/>
      <c r="Q21" s="93"/>
      <c r="R21" s="93"/>
      <c r="S21" s="93"/>
      <c r="T21" s="94">
        <f t="shared" si="0"/>
        <v>0</v>
      </c>
      <c r="U21" s="198"/>
    </row>
    <row r="22" spans="1:21" s="89" customFormat="1" ht="54.75" customHeight="1" thickTop="1">
      <c r="A22" s="178"/>
      <c r="B22" s="188" t="s">
        <v>50</v>
      </c>
      <c r="C22" s="95" t="s">
        <v>64</v>
      </c>
      <c r="D22" s="96"/>
      <c r="E22" s="96"/>
      <c r="F22" s="96"/>
      <c r="G22" s="96"/>
      <c r="H22" s="96"/>
      <c r="I22" s="96"/>
      <c r="J22" s="96"/>
      <c r="K22" s="96"/>
      <c r="L22" s="199"/>
      <c r="M22" s="96"/>
      <c r="N22" s="96"/>
      <c r="O22" s="96"/>
      <c r="P22" s="96"/>
      <c r="Q22" s="96"/>
      <c r="R22" s="96"/>
      <c r="S22" s="96"/>
      <c r="T22" s="97">
        <f t="shared" si="0"/>
        <v>0</v>
      </c>
      <c r="U22" s="197">
        <f>AVERAGE(T22:T23)</f>
        <v>0</v>
      </c>
    </row>
    <row r="23" spans="1:21" s="89" customFormat="1" ht="54.75" customHeight="1" thickBot="1">
      <c r="A23" s="178"/>
      <c r="B23" s="184"/>
      <c r="C23" s="92" t="s">
        <v>76</v>
      </c>
      <c r="D23" s="93"/>
      <c r="E23" s="93"/>
      <c r="F23" s="93"/>
      <c r="G23" s="93"/>
      <c r="H23" s="93"/>
      <c r="I23" s="93"/>
      <c r="J23" s="93"/>
      <c r="K23" s="93"/>
      <c r="L23" s="199"/>
      <c r="M23" s="93"/>
      <c r="N23" s="93"/>
      <c r="O23" s="93"/>
      <c r="P23" s="93"/>
      <c r="Q23" s="93"/>
      <c r="R23" s="93"/>
      <c r="S23" s="93"/>
      <c r="T23" s="94">
        <f t="shared" si="0"/>
        <v>0</v>
      </c>
      <c r="U23" s="198"/>
    </row>
    <row r="24" spans="1:21" s="89" customFormat="1" ht="54.75" customHeight="1" thickTop="1">
      <c r="A24" s="178"/>
      <c r="B24" s="187" t="s">
        <v>51</v>
      </c>
      <c r="C24" s="98" t="s">
        <v>64</v>
      </c>
      <c r="D24" s="99"/>
      <c r="E24" s="99"/>
      <c r="F24" s="99"/>
      <c r="G24" s="99"/>
      <c r="H24" s="99"/>
      <c r="I24" s="99"/>
      <c r="J24" s="99"/>
      <c r="K24" s="99"/>
      <c r="L24" s="199"/>
      <c r="M24" s="99"/>
      <c r="N24" s="99"/>
      <c r="O24" s="99"/>
      <c r="P24" s="99"/>
      <c r="Q24" s="99"/>
      <c r="R24" s="99"/>
      <c r="S24" s="99"/>
      <c r="T24" s="100">
        <f t="shared" si="0"/>
        <v>0</v>
      </c>
      <c r="U24" s="197">
        <f>AVERAGE(T24:T25)</f>
        <v>0</v>
      </c>
    </row>
    <row r="25" spans="1:21" s="89" customFormat="1" ht="54.75" customHeight="1">
      <c r="A25" s="178"/>
      <c r="B25" s="178"/>
      <c r="C25" s="82" t="s">
        <v>76</v>
      </c>
      <c r="D25" s="90"/>
      <c r="E25" s="90"/>
      <c r="F25" s="90"/>
      <c r="G25" s="90"/>
      <c r="H25" s="90"/>
      <c r="I25" s="90"/>
      <c r="J25" s="90"/>
      <c r="K25" s="90"/>
      <c r="L25" s="199"/>
      <c r="M25" s="90"/>
      <c r="N25" s="90"/>
      <c r="O25" s="90"/>
      <c r="P25" s="90"/>
      <c r="Q25" s="90"/>
      <c r="R25" s="90"/>
      <c r="S25" s="90"/>
      <c r="T25" s="91">
        <f t="shared" si="0"/>
        <v>0</v>
      </c>
      <c r="U25" s="196"/>
    </row>
    <row r="26" spans="1:21" s="89" customFormat="1" ht="18.75">
      <c r="A26" s="185"/>
      <c r="B26" s="186"/>
      <c r="C26" s="186"/>
      <c r="D26" s="186"/>
      <c r="E26" s="186"/>
      <c r="F26" s="186"/>
      <c r="G26" s="186"/>
      <c r="H26" s="186"/>
      <c r="I26" s="186"/>
      <c r="J26" s="186"/>
      <c r="K26" s="186"/>
      <c r="L26" s="101"/>
      <c r="M26" s="193"/>
      <c r="N26" s="193"/>
      <c r="O26" s="193"/>
      <c r="P26" s="193"/>
      <c r="Q26" s="193"/>
      <c r="R26" s="193"/>
      <c r="S26" s="193"/>
      <c r="T26" s="112"/>
      <c r="U26" s="113"/>
    </row>
    <row r="27" spans="1:21" s="89" customFormat="1" ht="54.75" customHeight="1">
      <c r="A27" s="178" t="s">
        <v>124</v>
      </c>
      <c r="B27" s="178" t="s">
        <v>52</v>
      </c>
      <c r="C27" s="82" t="s">
        <v>64</v>
      </c>
      <c r="D27" s="90"/>
      <c r="E27" s="90"/>
      <c r="F27" s="90"/>
      <c r="G27" s="90"/>
      <c r="H27" s="90"/>
      <c r="I27" s="90"/>
      <c r="J27" s="90"/>
      <c r="K27" s="90"/>
      <c r="L27" s="189"/>
      <c r="M27" s="90"/>
      <c r="N27" s="90"/>
      <c r="O27" s="90"/>
      <c r="P27" s="90"/>
      <c r="Q27" s="90"/>
      <c r="R27" s="90"/>
      <c r="S27" s="90"/>
      <c r="T27" s="91">
        <f>SUM(M27:S27,D27:K27)</f>
        <v>0</v>
      </c>
      <c r="U27" s="195">
        <f>AVERAGE(T27:T28)</f>
        <v>0</v>
      </c>
    </row>
    <row r="28" spans="1:21" s="89" customFormat="1" ht="54.75" customHeight="1">
      <c r="A28" s="178"/>
      <c r="B28" s="178"/>
      <c r="C28" s="82" t="s">
        <v>76</v>
      </c>
      <c r="D28" s="90"/>
      <c r="E28" s="90"/>
      <c r="F28" s="90"/>
      <c r="G28" s="90"/>
      <c r="H28" s="90"/>
      <c r="I28" s="90"/>
      <c r="J28" s="90"/>
      <c r="K28" s="90"/>
      <c r="L28" s="189"/>
      <c r="M28" s="90"/>
      <c r="N28" s="90"/>
      <c r="O28" s="90"/>
      <c r="P28" s="90"/>
      <c r="Q28" s="90"/>
      <c r="R28" s="90"/>
      <c r="S28" s="90"/>
      <c r="T28" s="91">
        <f>SUM(M28:S28,D28:K28)</f>
        <v>0</v>
      </c>
      <c r="U28" s="196"/>
    </row>
    <row r="29" spans="1:21" s="89" customFormat="1" ht="18.75">
      <c r="A29" s="185"/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01"/>
      <c r="M29" s="193"/>
      <c r="N29" s="193"/>
      <c r="O29" s="193"/>
      <c r="P29" s="193"/>
      <c r="Q29" s="193"/>
      <c r="R29" s="193"/>
      <c r="S29" s="193"/>
      <c r="T29" s="112"/>
      <c r="U29" s="113"/>
    </row>
    <row r="30" spans="1:21" s="89" customFormat="1" ht="54.75" customHeight="1">
      <c r="A30" s="178" t="s">
        <v>125</v>
      </c>
      <c r="B30" s="178" t="s">
        <v>53</v>
      </c>
      <c r="C30" s="82" t="s">
        <v>64</v>
      </c>
      <c r="D30" s="90"/>
      <c r="E30" s="90"/>
      <c r="F30" s="90"/>
      <c r="G30" s="90"/>
      <c r="H30" s="90"/>
      <c r="I30" s="90"/>
      <c r="J30" s="90"/>
      <c r="K30" s="90"/>
      <c r="L30" s="189"/>
      <c r="M30" s="90"/>
      <c r="N30" s="90"/>
      <c r="O30" s="90"/>
      <c r="P30" s="90"/>
      <c r="Q30" s="90"/>
      <c r="R30" s="90"/>
      <c r="S30" s="90"/>
      <c r="T30" s="91">
        <f>SUM(M30:S30,D30:K30)</f>
        <v>0</v>
      </c>
      <c r="U30" s="195">
        <f>AVERAGE(T30:T31)</f>
        <v>0</v>
      </c>
    </row>
    <row r="31" spans="1:21" s="89" customFormat="1" ht="54.75" customHeight="1">
      <c r="A31" s="178"/>
      <c r="B31" s="178"/>
      <c r="C31" s="82" t="s">
        <v>76</v>
      </c>
      <c r="D31" s="90"/>
      <c r="E31" s="90"/>
      <c r="F31" s="90"/>
      <c r="G31" s="90"/>
      <c r="H31" s="90"/>
      <c r="I31" s="90"/>
      <c r="J31" s="90"/>
      <c r="K31" s="90"/>
      <c r="L31" s="201"/>
      <c r="M31" s="90"/>
      <c r="N31" s="90"/>
      <c r="O31" s="90"/>
      <c r="P31" s="90"/>
      <c r="Q31" s="90"/>
      <c r="R31" s="90"/>
      <c r="S31" s="90"/>
      <c r="T31" s="91">
        <f>SUM(M31:S31,D31:K31)</f>
        <v>0</v>
      </c>
      <c r="U31" s="196"/>
    </row>
  </sheetData>
  <sheetProtection password="8F9F" sheet="1" selectLockedCells="1"/>
  <mergeCells count="35">
    <mergeCell ref="B1:S3"/>
    <mergeCell ref="F7:G7"/>
    <mergeCell ref="F6:G6"/>
    <mergeCell ref="F5:G5"/>
    <mergeCell ref="H7:M7"/>
    <mergeCell ref="H6:M6"/>
    <mergeCell ref="A29:K29"/>
    <mergeCell ref="B30:B31"/>
    <mergeCell ref="A11:U11"/>
    <mergeCell ref="L30:L31"/>
    <mergeCell ref="A12:D12"/>
    <mergeCell ref="A10:U10"/>
    <mergeCell ref="U30:U31"/>
    <mergeCell ref="U27:U28"/>
    <mergeCell ref="U24:U25"/>
    <mergeCell ref="U22:U23"/>
    <mergeCell ref="U20:U21"/>
    <mergeCell ref="M29:S29"/>
    <mergeCell ref="B22:B23"/>
    <mergeCell ref="L27:L28"/>
    <mergeCell ref="M19:S19"/>
    <mergeCell ref="C19:K19"/>
    <mergeCell ref="M26:S26"/>
    <mergeCell ref="H5:M5"/>
    <mergeCell ref="L20:L25"/>
    <mergeCell ref="A30:A31"/>
    <mergeCell ref="M17:S17"/>
    <mergeCell ref="D17:K17"/>
    <mergeCell ref="L17:L18"/>
    <mergeCell ref="B20:B21"/>
    <mergeCell ref="B27:B28"/>
    <mergeCell ref="A27:A28"/>
    <mergeCell ref="A26:K26"/>
    <mergeCell ref="A20:A25"/>
    <mergeCell ref="B24:B25"/>
  </mergeCells>
  <conditionalFormatting sqref="D20:K25 D27:K28 D30:K31 M20:S25 M27:S28 M30:S31">
    <cfRule type="cellIs" priority="20" dxfId="37" operator="equal" stopIfTrue="1">
      <formula>3</formula>
    </cfRule>
    <cfRule type="cellIs" priority="21" dxfId="38" operator="equal" stopIfTrue="1">
      <formula>2</formula>
    </cfRule>
    <cfRule type="cellIs" priority="22" dxfId="39" operator="equal" stopIfTrue="1">
      <formula>1</formula>
    </cfRule>
  </conditionalFormatting>
  <conditionalFormatting sqref="T20:T25">
    <cfRule type="cellIs" priority="17" dxfId="37" operator="equal" stopIfTrue="1">
      <formula>3</formula>
    </cfRule>
    <cfRule type="cellIs" priority="18" dxfId="38" operator="equal" stopIfTrue="1">
      <formula>2</formula>
    </cfRule>
    <cfRule type="cellIs" priority="19" dxfId="39" operator="equal" stopIfTrue="1">
      <formula>1</formula>
    </cfRule>
  </conditionalFormatting>
  <conditionalFormatting sqref="T27:T28">
    <cfRule type="cellIs" priority="14" dxfId="37" operator="equal" stopIfTrue="1">
      <formula>3</formula>
    </cfRule>
    <cfRule type="cellIs" priority="15" dxfId="38" operator="equal" stopIfTrue="1">
      <formula>2</formula>
    </cfRule>
    <cfRule type="cellIs" priority="16" dxfId="39" operator="equal" stopIfTrue="1">
      <formula>1</formula>
    </cfRule>
  </conditionalFormatting>
  <conditionalFormatting sqref="T30:T31">
    <cfRule type="cellIs" priority="11" dxfId="37" operator="equal" stopIfTrue="1">
      <formula>3</formula>
    </cfRule>
    <cfRule type="cellIs" priority="12" dxfId="38" operator="equal" stopIfTrue="1">
      <formula>2</formula>
    </cfRule>
    <cfRule type="cellIs" priority="13" dxfId="39" operator="equal" stopIfTrue="1">
      <formula>1</formula>
    </cfRule>
  </conditionalFormatting>
  <conditionalFormatting sqref="U20 U24 U22">
    <cfRule type="cellIs" priority="8" dxfId="37" operator="equal" stopIfTrue="1">
      <formula>3</formula>
    </cfRule>
    <cfRule type="cellIs" priority="9" dxfId="38" operator="equal" stopIfTrue="1">
      <formula>2</formula>
    </cfRule>
    <cfRule type="cellIs" priority="10" dxfId="39" operator="equal" stopIfTrue="1">
      <formula>1</formula>
    </cfRule>
  </conditionalFormatting>
  <conditionalFormatting sqref="U27">
    <cfRule type="cellIs" priority="5" dxfId="37" operator="equal" stopIfTrue="1">
      <formula>3</formula>
    </cfRule>
    <cfRule type="cellIs" priority="6" dxfId="38" operator="equal" stopIfTrue="1">
      <formula>2</formula>
    </cfRule>
    <cfRule type="cellIs" priority="7" dxfId="39" operator="equal" stopIfTrue="1">
      <formula>1</formula>
    </cfRule>
  </conditionalFormatting>
  <conditionalFormatting sqref="U30">
    <cfRule type="cellIs" priority="2" dxfId="37" operator="equal" stopIfTrue="1">
      <formula>3</formula>
    </cfRule>
    <cfRule type="cellIs" priority="3" dxfId="38" operator="equal" stopIfTrue="1">
      <formula>2</formula>
    </cfRule>
    <cfRule type="cellIs" priority="4" dxfId="39" operator="equal" stopIfTrue="1">
      <formula>1</formula>
    </cfRule>
  </conditionalFormatting>
  <conditionalFormatting sqref="D5:D7 H5:H7">
    <cfRule type="cellIs" priority="1" dxfId="35" operator="equal" stopIfTrue="1">
      <formula>0</formula>
    </cfRule>
  </conditionalFormatting>
  <dataValidations count="1">
    <dataValidation type="whole" allowBlank="1" showInputMessage="1" showErrorMessage="1" error="Merci de saisir un nombre entre 0 et 3" sqref="D30:K31 D27:K28 D20:K25 M20:S25 M27:S28 M30:S31">
      <formula1>0</formula1>
      <formula2>3</formula2>
    </dataValidation>
  </dataValidations>
  <printOptions horizontalCentered="1" verticalCentered="1"/>
  <pageMargins left="0.07874015748031496" right="0.07874015748031496" top="0.31496062992125984" bottom="0.31496062992125984" header="0.31496062992125984" footer="0.31496062992125984"/>
  <pageSetup fitToHeight="1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lamsili</dc:creator>
  <cp:keywords/>
  <dc:description/>
  <cp:lastModifiedBy>pe.melac</cp:lastModifiedBy>
  <cp:lastPrinted>2015-03-10T13:23:37Z</cp:lastPrinted>
  <dcterms:created xsi:type="dcterms:W3CDTF">2013-12-03T10:17:04Z</dcterms:created>
  <dcterms:modified xsi:type="dcterms:W3CDTF">2017-05-24T12:21:08Z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